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490" windowHeight="747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<sst xmlns="http://schemas.openxmlformats.org/spreadsheetml/2006/main" count="93" uniqueCount="86">
  <si>
    <t>п/н</t>
  </si>
  <si>
    <t xml:space="preserve">ФИО </t>
  </si>
  <si>
    <t>Назаровская мормышка</t>
  </si>
  <si>
    <t>Золотая мормышка</t>
  </si>
  <si>
    <t>Чемпионат КК</t>
  </si>
  <si>
    <t>место</t>
  </si>
  <si>
    <t>Коэффициент</t>
  </si>
  <si>
    <t xml:space="preserve">Место в рейтенге </t>
  </si>
  <si>
    <t>Почекутов Игорь Николаевич</t>
  </si>
  <si>
    <t>Касьянов Александр Владимирович</t>
  </si>
  <si>
    <t>Зуев Роман Евгеньевич</t>
  </si>
  <si>
    <t>Ощепков Андрей Сергеевич</t>
  </si>
  <si>
    <t>Романов Василий Александрович</t>
  </si>
  <si>
    <t>Зибенгар Андрей Юрьевич</t>
  </si>
  <si>
    <t>Чернов Сергей Александрович</t>
  </si>
  <si>
    <t>Ершов Александр Владимирович</t>
  </si>
  <si>
    <t>Лосев Виктор Павлович</t>
  </si>
  <si>
    <t>Лосев Виталий Викторович</t>
  </si>
  <si>
    <t>Кузнецов Иван Викторович</t>
  </si>
  <si>
    <t>Никифоров Юрий Юрьевич</t>
  </si>
  <si>
    <t>Черноморец Дмитрий Викторович</t>
  </si>
  <si>
    <t>Черноморец Виктор Иванович</t>
  </si>
  <si>
    <t>Чернигин Виктор Николаевич</t>
  </si>
  <si>
    <t>Тихонов Максим Сергеевич</t>
  </si>
  <si>
    <t>Голиков Александр Анатольевич</t>
  </si>
  <si>
    <t xml:space="preserve">Сиротин Евгений Леонидович </t>
  </si>
  <si>
    <t xml:space="preserve">Сиротин Сергей Леонидович </t>
  </si>
  <si>
    <t xml:space="preserve">Голубев Константин Васильевич </t>
  </si>
  <si>
    <t xml:space="preserve">Письменский Сергей Александрович </t>
  </si>
  <si>
    <t xml:space="preserve">Муратов Дмитрий Иванович </t>
  </si>
  <si>
    <t>Мальчевский Владимир Юрьевич</t>
  </si>
  <si>
    <t>Юцкий Павел Яникович</t>
  </si>
  <si>
    <t xml:space="preserve">Чижов Сергей Александрович </t>
  </si>
  <si>
    <t>Гагарин Роман Генадьевич</t>
  </si>
  <si>
    <t>Шегай Владимир Алексеевич</t>
  </si>
  <si>
    <t>Итоговый результат по Коэффициенту *</t>
  </si>
  <si>
    <t>Жеребцов А.</t>
  </si>
  <si>
    <t>Оршиг П.</t>
  </si>
  <si>
    <t>Столбец1</t>
  </si>
  <si>
    <t>Столбец2</t>
  </si>
  <si>
    <t>Столбец3</t>
  </si>
  <si>
    <t>Столбец4</t>
  </si>
  <si>
    <t>Столбец6</t>
  </si>
  <si>
    <t>Столбец7</t>
  </si>
  <si>
    <t>Столбец9</t>
  </si>
  <si>
    <t>Столбец10</t>
  </si>
  <si>
    <t>Столбец11</t>
  </si>
  <si>
    <t>Столбец12</t>
  </si>
  <si>
    <t>Столбец13</t>
  </si>
  <si>
    <t>Королев Александр Сергеевич</t>
  </si>
  <si>
    <t>Заделёнов Владимир Анатольевич</t>
  </si>
  <si>
    <t>Сухих Владимир Дмитриевич</t>
  </si>
  <si>
    <t>Романов Владимир Михайлович</t>
  </si>
  <si>
    <t>Гринин Александр Борисович</t>
  </si>
  <si>
    <t>Половинский Алексей Викторович</t>
  </si>
  <si>
    <t>Савостьянов Юрий Леонидович</t>
  </si>
  <si>
    <t>Зуева Анна Николаевна</t>
  </si>
  <si>
    <t>Петрова Ольга Сергеевна</t>
  </si>
  <si>
    <t>Тельнов Вячеслав Леонидович</t>
  </si>
  <si>
    <t>Кузьмин Игорь Анатольевич</t>
  </si>
  <si>
    <t>Гумённый Антон Андреевич</t>
  </si>
  <si>
    <t>Ревин А.В.</t>
  </si>
  <si>
    <t>Веденкин В.А.</t>
  </si>
  <si>
    <t>Первушин В.Н.</t>
  </si>
  <si>
    <t>Изгагин Р.В.</t>
  </si>
  <si>
    <t>Почекутова Алла Сергеевна</t>
  </si>
  <si>
    <t>Мавлеев Равиль Мингозитович</t>
  </si>
  <si>
    <t>Осипов Михаил Николаевич</t>
  </si>
  <si>
    <t>Осипов Евгениц Геннадьевич</t>
  </si>
  <si>
    <t>Хвостиков Владимир Николаевич</t>
  </si>
  <si>
    <t>Зуев Евгений Дмитриевич</t>
  </si>
  <si>
    <t>Марков Алексей Петрович</t>
  </si>
  <si>
    <t>Огородников Владимир Михайлович</t>
  </si>
  <si>
    <t>Зырянов Сергей Владимирович</t>
  </si>
  <si>
    <t>Тарабрин Станислав Сергеевич</t>
  </si>
  <si>
    <t>Рейтинг (Красноярский край) 2017-2018</t>
  </si>
  <si>
    <t>Ануфриев Павел Александрович</t>
  </si>
  <si>
    <t>Пантевич Владислав Янисович</t>
  </si>
  <si>
    <t>Плясунов Сергей Александрович</t>
  </si>
  <si>
    <t>Иванова Оксана Евгеньевна</t>
  </si>
  <si>
    <t>Островских Киррил Игоревич</t>
  </si>
  <si>
    <t>Воробьев Дмитрий Николаевич</t>
  </si>
  <si>
    <t>Иванов Евгений Львович</t>
  </si>
  <si>
    <t>Познанский Александр Анатольевич</t>
  </si>
  <si>
    <t>Ануфриев Александр Юрьевич</t>
  </si>
  <si>
    <t>Кочура Олег Владимирович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</si>
</sst>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15" applyBorder="1" applyAlignment="1">
      <alignment/>
    </xf>
    <xf numFmtId="0" fontId="0" fillId="2" borderId="10" xfId="15" applyNumberFormat="1" applyBorder="1" applyAlignment="1">
      <alignment/>
    </xf>
    <xf numFmtId="0" fontId="0" fillId="2" borderId="11" xfId="15" applyBorder="1" applyAlignment="1">
      <alignment/>
    </xf>
    <xf numFmtId="0" fontId="0" fillId="3" borderId="10" xfId="16" applyBorder="1" applyAlignment="1">
      <alignment/>
    </xf>
    <xf numFmtId="0" fontId="0" fillId="3" borderId="11" xfId="16" applyBorder="1" applyAlignment="1">
      <alignment/>
    </xf>
    <xf numFmtId="0" fontId="0" fillId="9" borderId="2" xfId="22" applyBorder="1" applyAlignment="1">
      <alignment/>
    </xf>
    <xf numFmtId="0" fontId="0" fillId="9" borderId="2" xfId="22" applyBorder="1" applyAlignment="1">
      <alignment horizontal="center"/>
    </xf>
    <xf numFmtId="0" fontId="0" fillId="9" borderId="2" xfId="22" applyBorder="1" applyAlignment="1">
      <alignment horizontal="center" wrapText="1"/>
    </xf>
    <xf numFmtId="0" fontId="0" fillId="9" borderId="2" xfId="22" applyBorder="1" applyAlignment="1">
      <alignment horizontal="center" vertical="center"/>
    </xf>
    <xf numFmtId="0" fontId="0" fillId="4" borderId="10" xfId="17" applyBorder="1" applyAlignment="1">
      <alignment/>
    </xf>
    <xf numFmtId="0" fontId="0" fillId="4" borderId="10" xfId="17" applyNumberFormat="1" applyBorder="1" applyAlignment="1">
      <alignment/>
    </xf>
    <xf numFmtId="0" fontId="0" fillId="4" borderId="11" xfId="17" applyBorder="1" applyAlignment="1">
      <alignment/>
    </xf>
    <xf numFmtId="164" fontId="0" fillId="7" borderId="10" xfId="20" applyNumberFormat="1" applyBorder="1" applyAlignment="1">
      <alignment horizontal="center"/>
    </xf>
    <xf numFmtId="0" fontId="0" fillId="7" borderId="12" xfId="20" applyBorder="1" applyAlignment="1">
      <alignment horizontal="center"/>
    </xf>
    <xf numFmtId="0" fontId="0" fillId="3" borderId="13" xfId="16" applyBorder="1" applyAlignment="1">
      <alignment/>
    </xf>
    <xf numFmtId="0" fontId="0" fillId="7" borderId="10" xfId="20" applyBorder="1" applyAlignment="1">
      <alignment horizontal="center"/>
    </xf>
    <xf numFmtId="0" fontId="0" fillId="9" borderId="2" xfId="22" applyBorder="1" applyAlignment="1" applyProtection="1">
      <alignment/>
      <protection hidden="1"/>
    </xf>
    <xf numFmtId="0" fontId="0" fillId="9" borderId="2" xfId="22" applyBorder="1" applyAlignment="1" applyProtection="1">
      <alignment horizontal="center"/>
      <protection hidden="1"/>
    </xf>
    <xf numFmtId="0" fontId="0" fillId="2" borderId="10" xfId="15" applyBorder="1" applyAlignment="1" applyProtection="1">
      <alignment/>
      <protection hidden="1"/>
    </xf>
    <xf numFmtId="0" fontId="0" fillId="2" borderId="10" xfId="15" applyNumberFormat="1" applyBorder="1" applyAlignment="1" applyProtection="1">
      <alignment/>
      <protection hidden="1"/>
    </xf>
    <xf numFmtId="0" fontId="0" fillId="2" borderId="11" xfId="15" applyNumberFormat="1" applyBorder="1" applyAlignment="1" applyProtection="1">
      <alignment/>
      <protection hidden="1"/>
    </xf>
    <xf numFmtId="0" fontId="0" fillId="6" borderId="0" xfId="19" applyAlignment="1">
      <alignment/>
    </xf>
    <xf numFmtId="0" fontId="0" fillId="3" borderId="10" xfId="16" applyFont="1" applyBorder="1" applyAlignment="1">
      <alignment wrapText="1"/>
    </xf>
    <xf numFmtId="0" fontId="0" fillId="3" borderId="10" xfId="16" applyFont="1" applyBorder="1" applyAlignment="1">
      <alignment/>
    </xf>
    <xf numFmtId="0" fontId="0" fillId="3" borderId="11" xfId="16" applyFont="1" applyBorder="1" applyAlignment="1">
      <alignment/>
    </xf>
    <xf numFmtId="0" fontId="0" fillId="3" borderId="10" xfId="16" applyFont="1" applyBorder="1" applyAlignment="1">
      <alignment/>
    </xf>
    <xf numFmtId="0" fontId="0" fillId="3" borderId="10" xfId="16" applyFont="1" applyBorder="1" applyAlignment="1">
      <alignment/>
    </xf>
    <xf numFmtId="0" fontId="0" fillId="9" borderId="14" xfId="22" applyBorder="1" applyAlignment="1">
      <alignment horizontal="center"/>
    </xf>
    <xf numFmtId="0" fontId="0" fillId="9" borderId="15" xfId="22" applyBorder="1" applyAlignment="1">
      <alignment horizontal="center"/>
    </xf>
    <xf numFmtId="0" fontId="0" fillId="9" borderId="14" xfId="22" applyFont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0" fillId="3" borderId="10" xfId="16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1:K77" comment="" totalsRowShown="0">
  <autoFilter ref="A11:K77"/>
  <tableColumns count="11">
    <tableColumn id="1" name="Столбец1"/>
    <tableColumn id="2" name="Столбец2"/>
    <tableColumn id="3" name="Столбец3"/>
    <tableColumn id="4" name="Столбец4"/>
    <tableColumn id="6" name="Столбец6"/>
    <tableColumn id="7" name="Столбец7"/>
    <tableColumn id="9" name="Столбец9"/>
    <tableColumn id="10" name="Столбец10"/>
    <tableColumn id="11" name="Столбец11"/>
    <tableColumn id="12" name="Столбец12"/>
    <tableColumn id="13" name="Столбец1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7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.8515625" style="0" customWidth="1"/>
    <col min="2" max="2" width="36.00390625" style="0" customWidth="1"/>
    <col min="3" max="3" width="25.8515625" style="0" customWidth="1"/>
    <col min="4" max="4" width="15.140625" style="0" hidden="1" customWidth="1"/>
    <col min="5" max="5" width="21.57421875" style="0" customWidth="1"/>
    <col min="6" max="6" width="10.8515625" style="0" hidden="1" customWidth="1"/>
    <col min="7" max="7" width="18.28125" style="0" customWidth="1"/>
    <col min="8" max="8" width="15.28125" style="0" hidden="1" customWidth="1"/>
    <col min="9" max="9" width="23.57421875" style="2" customWidth="1"/>
    <col min="10" max="10" width="20.140625" style="2" hidden="1" customWidth="1"/>
    <col min="11" max="11" width="17.7109375" style="2" bestFit="1" customWidth="1"/>
    <col min="12" max="12" width="9.140625" style="0" hidden="1" customWidth="1"/>
    <col min="15" max="18" width="11.8515625" style="0" customWidth="1"/>
  </cols>
  <sheetData>
    <row r="1" spans="1:11" ht="28.5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4" spans="2:3" ht="15">
      <c r="B4" s="24" t="s">
        <v>2</v>
      </c>
      <c r="C4" s="24">
        <v>30</v>
      </c>
    </row>
    <row r="5" spans="2:3" ht="15">
      <c r="B5" s="24" t="s">
        <v>3</v>
      </c>
      <c r="C5" s="24">
        <v>55</v>
      </c>
    </row>
    <row r="6" spans="2:3" ht="15">
      <c r="B6" s="24" t="s">
        <v>4</v>
      </c>
      <c r="C6" s="24"/>
    </row>
    <row r="9" spans="1:11" ht="30">
      <c r="A9" s="8"/>
      <c r="B9" s="8"/>
      <c r="C9" s="30" t="s">
        <v>2</v>
      </c>
      <c r="D9" s="31"/>
      <c r="E9" s="32" t="s">
        <v>3</v>
      </c>
      <c r="F9" s="31"/>
      <c r="G9" s="32" t="s">
        <v>4</v>
      </c>
      <c r="H9" s="31"/>
      <c r="I9" s="10" t="s">
        <v>35</v>
      </c>
      <c r="J9" s="11"/>
      <c r="K9" s="11" t="s">
        <v>7</v>
      </c>
    </row>
    <row r="10" spans="1:11" ht="15">
      <c r="A10" s="8" t="s">
        <v>0</v>
      </c>
      <c r="B10" s="8" t="s">
        <v>1</v>
      </c>
      <c r="C10" s="8" t="s">
        <v>5</v>
      </c>
      <c r="D10" s="19" t="s">
        <v>6</v>
      </c>
      <c r="E10" s="8" t="s">
        <v>5</v>
      </c>
      <c r="F10" s="8" t="s">
        <v>6</v>
      </c>
      <c r="G10" s="8" t="s">
        <v>5</v>
      </c>
      <c r="H10" s="8" t="s">
        <v>6</v>
      </c>
      <c r="I10" s="10"/>
      <c r="J10" s="11"/>
      <c r="K10" s="11"/>
    </row>
    <row r="11" spans="1:11" ht="15" customHeight="1">
      <c r="A11" s="8" t="s">
        <v>38</v>
      </c>
      <c r="B11" s="8" t="s">
        <v>39</v>
      </c>
      <c r="C11" s="9" t="s">
        <v>40</v>
      </c>
      <c r="D11" s="20" t="s">
        <v>41</v>
      </c>
      <c r="E11" s="9" t="s">
        <v>42</v>
      </c>
      <c r="F11" s="9" t="s">
        <v>43</v>
      </c>
      <c r="G11" s="9" t="s">
        <v>44</v>
      </c>
      <c r="H11" s="9" t="s">
        <v>45</v>
      </c>
      <c r="I11" s="10" t="s">
        <v>46</v>
      </c>
      <c r="J11" s="11" t="s">
        <v>47</v>
      </c>
      <c r="K11" s="11" t="s">
        <v>48</v>
      </c>
    </row>
    <row r="12" spans="1:12" ht="15">
      <c r="A12" s="17">
        <v>49</v>
      </c>
      <c r="B12" s="6" t="s">
        <v>12</v>
      </c>
      <c r="C12" s="3">
        <v>6</v>
      </c>
      <c r="D12" s="21">
        <f>IF(_xlfn.IFERROR(C12/$C$4,1)=0,1,_xlfn.IFERROR(C12/$C$4,1))</f>
        <v>0.2</v>
      </c>
      <c r="E12" s="12">
        <v>3</v>
      </c>
      <c r="F12" s="12">
        <f>IF(_xlfn.IFERROR(E12/$C$5,1)=0,1,_xlfn.IFERROR(E12/$C$5,1))</f>
        <v>0.05454545454545454</v>
      </c>
      <c r="G12" s="3"/>
      <c r="H12" s="3">
        <f>IF(_xlfn.IFERROR(G12/$C$6,1)=0,1,_xlfn.IFERROR(G12/$C$6,1))</f>
        <v>1</v>
      </c>
      <c r="I12" s="15">
        <f>SUM(D12,F12,H12)</f>
        <v>1.2545454545454546</v>
      </c>
      <c r="J12" s="18">
        <f>SUM(--(FREQUENCY((I$12:I$77&lt;=I12)*I$12:I$77,I$12:I$77)&gt;0))</f>
        <v>1</v>
      </c>
      <c r="K12" s="16">
        <f>J12+IF(COUNTIF($J$12:$J$77,J12)&gt;1,0.5,0)</f>
        <v>1</v>
      </c>
      <c r="L12" s="1">
        <f>RANK(I13,$I$12:$I$77,1)-SUMPRODUCT((I13&gt;$I$12:$I$77)*(MATCH($I$12:$I$77,$I$12:$I$77,)&lt;&gt;ROW($I$12:$I$77)-4))</f>
        <v>1</v>
      </c>
    </row>
    <row r="13" spans="1:12" ht="15">
      <c r="A13" s="17">
        <v>60</v>
      </c>
      <c r="B13" s="6" t="s">
        <v>14</v>
      </c>
      <c r="C13" s="3">
        <v>4</v>
      </c>
      <c r="D13" s="21">
        <f>IF(_xlfn.IFERROR(C13/$C$4,1)=0,1,_xlfn.IFERROR(C13/$C$4,1))</f>
        <v>0.13333333333333333</v>
      </c>
      <c r="E13" s="12">
        <v>10</v>
      </c>
      <c r="F13" s="12">
        <f>IF(_xlfn.IFERROR(E13/$C$5,1)=0,1,_xlfn.IFERROR(E13/$C$5,1))</f>
        <v>0.18181818181818182</v>
      </c>
      <c r="G13" s="3"/>
      <c r="H13" s="3">
        <f>IF(_xlfn.IFERROR(G13/$C$6,1)=0,1,_xlfn.IFERROR(G13/$C$6,1))</f>
        <v>1</v>
      </c>
      <c r="I13" s="15">
        <f>SUM(D13,F13,H13)</f>
        <v>1.3151515151515152</v>
      </c>
      <c r="J13" s="18">
        <f>SUM(--(FREQUENCY((I$12:I$77&lt;=I13)*I$12:I$77,I$12:I$77)&gt;0))</f>
        <v>2</v>
      </c>
      <c r="K13" s="16">
        <f>J13+IF(COUNTIF($J$12:$J$77,J13)&gt;1,0.5,0)</f>
        <v>2</v>
      </c>
      <c r="L13" s="1">
        <f>RANK(I14,$I$12:$I$77,1)-SUMPRODUCT((I14&gt;$I$12:$I$77)*(MATCH($I$12:$I$77,$I$12:$I$77,)&lt;&gt;ROW($I$12:$I$77)-4))</f>
        <v>1</v>
      </c>
    </row>
    <row r="14" spans="1:12" ht="15">
      <c r="A14" s="17">
        <v>62</v>
      </c>
      <c r="B14" s="6" t="s">
        <v>20</v>
      </c>
      <c r="C14" s="3">
        <v>10</v>
      </c>
      <c r="D14" s="21">
        <f>IF(_xlfn.IFERROR(C14/$C$4,1)=0,1,_xlfn.IFERROR(C14/$C$4,1))</f>
        <v>0.3333333333333333</v>
      </c>
      <c r="E14" s="12">
        <v>2</v>
      </c>
      <c r="F14" s="12">
        <f>IF(_xlfn.IFERROR(E14/$C$5,1)=0,1,_xlfn.IFERROR(E14/$C$5,1))</f>
        <v>0.03636363636363636</v>
      </c>
      <c r="G14" s="3"/>
      <c r="H14" s="3">
        <f>IF(_xlfn.IFERROR(G14/$C$6,1)=0,1,_xlfn.IFERROR(G14/$C$6,1))</f>
        <v>1</v>
      </c>
      <c r="I14" s="15">
        <f>SUM(D14,F14,H14)</f>
        <v>1.3696969696969696</v>
      </c>
      <c r="J14" s="18">
        <f>SUM(--(FREQUENCY((I$12:I$77&lt;=I14)*I$12:I$77,I$12:I$77)&gt;0))</f>
        <v>3</v>
      </c>
      <c r="K14" s="16">
        <f>J14+IF(COUNTIF($J$12:$J$77,J14)&gt;1,0.5,0)</f>
        <v>3</v>
      </c>
      <c r="L14" s="1">
        <f>RANK(I15,$I$12:$I$77,1)-SUMPRODUCT((I15&gt;$I$12:$I$77)*(MATCH($I$12:$I$77,$I$12:$I$77,)&lt;&gt;ROW($I$12:$I$77)-4))</f>
        <v>1</v>
      </c>
    </row>
    <row r="15" spans="1:12" ht="15">
      <c r="A15" s="17">
        <v>46</v>
      </c>
      <c r="B15" s="29" t="s">
        <v>8</v>
      </c>
      <c r="C15" s="3">
        <v>7</v>
      </c>
      <c r="D15" s="21">
        <f>IF(_xlfn.IFERROR(C15/$C$4,1)=0,1,_xlfn.IFERROR(C15/$C$4,1))</f>
        <v>0.23333333333333334</v>
      </c>
      <c r="E15" s="12">
        <v>13</v>
      </c>
      <c r="F15" s="12">
        <f>IF(_xlfn.IFERROR(E15/$C$5,1)=0,1,_xlfn.IFERROR(E15/$C$5,1))</f>
        <v>0.23636363636363636</v>
      </c>
      <c r="G15" s="3"/>
      <c r="H15" s="3">
        <f>IF(_xlfn.IFERROR(G15/$C$6,1)=0,1,_xlfn.IFERROR(G15/$C$6,1))</f>
        <v>1</v>
      </c>
      <c r="I15" s="15">
        <f>SUM(D15,F15,H15)</f>
        <v>1.4696969696969697</v>
      </c>
      <c r="J15" s="18">
        <f>SUM(--(FREQUENCY((I$12:I$77&lt;=I15)*I$12:I$77,I$12:I$77)&gt;0))</f>
        <v>4</v>
      </c>
      <c r="K15" s="16">
        <f>J15+IF(COUNTIF($J$12:$J$77,J15)&gt;1,0.5,0)</f>
        <v>4</v>
      </c>
      <c r="L15" s="1">
        <f>RANK(I16,$I$12:$I$77,1)-SUMPRODUCT((I16&gt;$I$12:$I$77)*(MATCH($I$12:$I$77,$I$12:$I$77,)&lt;&gt;ROW($I$12:$I$77)-4))</f>
        <v>1</v>
      </c>
    </row>
    <row r="16" spans="1:12" ht="15">
      <c r="A16" s="17">
        <v>22</v>
      </c>
      <c r="B16" s="25" t="s">
        <v>49</v>
      </c>
      <c r="C16" s="3">
        <v>3</v>
      </c>
      <c r="D16" s="22">
        <f>IF(_xlfn.IFERROR(C16/$C$4,1)=0,1,_xlfn.IFERROR(C16/$C$4,1))</f>
        <v>0.1</v>
      </c>
      <c r="E16" s="12">
        <v>21</v>
      </c>
      <c r="F16" s="12">
        <f>IF(_xlfn.IFERROR(E16/$C$5,1)=0,1,_xlfn.IFERROR(E16/$C$5,1))</f>
        <v>0.38181818181818183</v>
      </c>
      <c r="G16" s="3"/>
      <c r="H16" s="3">
        <f>IF(_xlfn.IFERROR(G16/$C$6,1)=0,1,_xlfn.IFERROR(G16/$C$6,1))</f>
        <v>1</v>
      </c>
      <c r="I16" s="15">
        <f>SUM(D16,F16,H16)</f>
        <v>1.481818181818182</v>
      </c>
      <c r="J16" s="18">
        <f>SUM(--(FREQUENCY((I$12:I$77&lt;=I16)*I$12:I$77,I$12:I$77)&gt;0))</f>
        <v>5</v>
      </c>
      <c r="K16" s="16">
        <f>J16+IF(COUNTIF($J$12:$J$77,J16)&gt;1,0.5,0)</f>
        <v>5</v>
      </c>
      <c r="L16" s="1">
        <f>RANK(I17,$I$12:$I$77,1)-SUMPRODUCT((I17&gt;$I$12:$I$77)*(MATCH($I$12:$I$77,$I$12:$I$77,)&lt;&gt;ROW($I$12:$I$77)-4))</f>
        <v>1</v>
      </c>
    </row>
    <row r="17" spans="1:12" ht="15">
      <c r="A17" s="17">
        <v>10</v>
      </c>
      <c r="B17" s="6" t="s">
        <v>15</v>
      </c>
      <c r="C17" s="3">
        <v>5</v>
      </c>
      <c r="D17" s="21">
        <f>IF(_xlfn.IFERROR(C17/$C$4,1)=0,1,_xlfn.IFERROR(C17/$C$4,1))</f>
        <v>0.16666666666666666</v>
      </c>
      <c r="E17" s="12">
        <v>18</v>
      </c>
      <c r="F17" s="12">
        <f>IF(_xlfn.IFERROR(E17/$C$5,1)=0,1,_xlfn.IFERROR(E17/$C$5,1))</f>
        <v>0.32727272727272727</v>
      </c>
      <c r="G17" s="3"/>
      <c r="H17" s="3">
        <f>IF(_xlfn.IFERROR(G17/$C$6,1)=0,1,_xlfn.IFERROR(G17/$C$6,1))</f>
        <v>1</v>
      </c>
      <c r="I17" s="15">
        <f>SUM(D17,F17,H17)</f>
        <v>1.493939393939394</v>
      </c>
      <c r="J17" s="18">
        <f>SUM(--(FREQUENCY((I$12:I$77&lt;=I17)*I$12:I$77,I$12:I$77)&gt;0))</f>
        <v>6</v>
      </c>
      <c r="K17" s="16">
        <f>J17+IF(COUNTIF($J$12:$J$77,J17)&gt;1,0.5,0)</f>
        <v>6</v>
      </c>
      <c r="L17" s="1" t="e">
        <f>RANK(#REF!,$I$12:$I$77,1)-SUMPRODUCT((#REF!&gt;$I$12:$I$77)*(MATCH($I$12:$I$77,$I$12:$I$77,)&lt;&gt;ROW($I$12:$I$77)-4))</f>
        <v>#REF!</v>
      </c>
    </row>
    <row r="18" spans="1:12" ht="15">
      <c r="A18" s="17">
        <v>44</v>
      </c>
      <c r="B18" s="29" t="s">
        <v>83</v>
      </c>
      <c r="C18" s="3">
        <v>1</v>
      </c>
      <c r="D18" s="22">
        <f>IF(_xlfn.IFERROR(C18/$C$4,1)=0,1,_xlfn.IFERROR(C18/$C$4,1))</f>
        <v>0.03333333333333333</v>
      </c>
      <c r="E18" s="12">
        <v>26</v>
      </c>
      <c r="F18" s="13">
        <f>IF(_xlfn.IFERROR(E18/$C$5,1)=0,1,_xlfn.IFERROR(E18/$C$5,1))</f>
        <v>0.4727272727272727</v>
      </c>
      <c r="G18" s="3"/>
      <c r="H18" s="4">
        <f>IF(_xlfn.IFERROR(G18/$C$6,1)=0,1,_xlfn.IFERROR(G18/$C$6,1))</f>
        <v>1</v>
      </c>
      <c r="I18" s="15">
        <f>SUM(D18,F18,H18)</f>
        <v>1.506060606060606</v>
      </c>
      <c r="J18" s="18">
        <f>SUM(--(FREQUENCY((I$12:I$77&lt;=I18)*I$12:I$77,I$12:I$77)&gt;0))</f>
        <v>7</v>
      </c>
      <c r="K18" s="16">
        <f>J18+IF(COUNTIF($J$12:$J$77,J18)&gt;1,0.5,0)</f>
        <v>7</v>
      </c>
      <c r="L18" s="1"/>
    </row>
    <row r="19" spans="1:12" ht="15">
      <c r="A19" s="17">
        <v>27</v>
      </c>
      <c r="B19" s="6" t="s">
        <v>17</v>
      </c>
      <c r="C19" s="3">
        <v>15</v>
      </c>
      <c r="D19" s="21">
        <f>IF(_xlfn.IFERROR(C19/$C$4,1)=0,1,_xlfn.IFERROR(C19/$C$4,1))</f>
        <v>0.5</v>
      </c>
      <c r="E19" s="12">
        <v>6</v>
      </c>
      <c r="F19" s="12">
        <f>IF(_xlfn.IFERROR(E19/$C$5,1)=0,1,_xlfn.IFERROR(E19/$C$5,1))</f>
        <v>0.10909090909090909</v>
      </c>
      <c r="G19" s="3"/>
      <c r="H19" s="3">
        <f>IF(_xlfn.IFERROR(G19/$C$6,1)=0,1,_xlfn.IFERROR(G19/$C$6,1))</f>
        <v>1</v>
      </c>
      <c r="I19" s="15">
        <f>SUM(D19,F19,H19)</f>
        <v>1.6090909090909091</v>
      </c>
      <c r="J19" s="18">
        <f>SUM(--(FREQUENCY((I$12:I$77&lt;=I19)*I$12:I$77,I$12:I$77)&gt;0))</f>
        <v>8</v>
      </c>
      <c r="K19" s="16">
        <f>J19+IF(COUNTIF($J$12:$J$77,J19)&gt;1,0.5,0)</f>
        <v>8</v>
      </c>
      <c r="L19" s="1"/>
    </row>
    <row r="20" spans="1:12" ht="15">
      <c r="A20" s="17">
        <v>38</v>
      </c>
      <c r="B20" s="6" t="s">
        <v>11</v>
      </c>
      <c r="C20" s="3">
        <v>18</v>
      </c>
      <c r="D20" s="21">
        <f>IF(_xlfn.IFERROR(C20/$C$4,1)=0,1,_xlfn.IFERROR(C20/$C$4,1))</f>
        <v>0.6</v>
      </c>
      <c r="E20" s="12">
        <v>1</v>
      </c>
      <c r="F20" s="12">
        <f>IF(_xlfn.IFERROR(E20/$C$5,1)=0,1,_xlfn.IFERROR(E20/$C$5,1))</f>
        <v>0.01818181818181818</v>
      </c>
      <c r="G20" s="3"/>
      <c r="H20" s="3">
        <f>IF(_xlfn.IFERROR(G20/$C$6,1)=0,1,_xlfn.IFERROR(G20/$C$6,1))</f>
        <v>1</v>
      </c>
      <c r="I20" s="15">
        <f>SUM(D20,F20,H20)</f>
        <v>1.6181818181818182</v>
      </c>
      <c r="J20" s="18">
        <f>SUM(--(FREQUENCY((I$12:I$77&lt;=I20)*I$12:I$77,I$12:I$77)&gt;0))</f>
        <v>9</v>
      </c>
      <c r="K20" s="16">
        <f>J20+IF(COUNTIF($J$12:$J$77,J20)&gt;1,0.5,0)</f>
        <v>9</v>
      </c>
      <c r="L20" s="1"/>
    </row>
    <row r="21" spans="1:12" ht="15">
      <c r="A21" s="17">
        <v>26</v>
      </c>
      <c r="B21" s="6" t="s">
        <v>16</v>
      </c>
      <c r="C21" s="3">
        <v>13</v>
      </c>
      <c r="D21" s="21">
        <f>IF(_xlfn.IFERROR(C21/$C$4,1)=0,1,_xlfn.IFERROR(C21/$C$4,1))</f>
        <v>0.43333333333333335</v>
      </c>
      <c r="E21" s="12">
        <v>15</v>
      </c>
      <c r="F21" s="12">
        <f>IF(_xlfn.IFERROR(E21/$C$5,1)=0,1,_xlfn.IFERROR(E21/$C$5,1))</f>
        <v>0.2727272727272727</v>
      </c>
      <c r="G21" s="3"/>
      <c r="H21" s="3">
        <f>IF(_xlfn.IFERROR(G21/$C$6,1)=0,1,_xlfn.IFERROR(G21/$C$6,1))</f>
        <v>1</v>
      </c>
      <c r="I21" s="15">
        <f>SUM(D21,F21,H21)</f>
        <v>1.706060606060606</v>
      </c>
      <c r="J21" s="18">
        <f>SUM(--(FREQUENCY((I$12:I$77&lt;=I21)*I$12:I$77,I$12:I$77)&gt;0))</f>
        <v>10</v>
      </c>
      <c r="K21" s="16">
        <f>J21+IF(COUNTIF($J$12:$J$77,J21)&gt;1,0.5,0)</f>
        <v>10</v>
      </c>
      <c r="L21" s="1"/>
    </row>
    <row r="22" spans="1:12" ht="15">
      <c r="A22" s="17">
        <v>24</v>
      </c>
      <c r="B22" s="6" t="s">
        <v>18</v>
      </c>
      <c r="C22" s="3">
        <v>17</v>
      </c>
      <c r="D22" s="21">
        <f>IF(_xlfn.IFERROR(C22/$C$4,1)=0,1,_xlfn.IFERROR(C22/$C$4,1))</f>
        <v>0.5666666666666667</v>
      </c>
      <c r="E22" s="12">
        <v>9</v>
      </c>
      <c r="F22" s="12">
        <f>IF(_xlfn.IFERROR(E22/$C$5,1)=0,1,_xlfn.IFERROR(E22/$C$5,1))</f>
        <v>0.16363636363636364</v>
      </c>
      <c r="G22" s="3"/>
      <c r="H22" s="3">
        <f>IF(_xlfn.IFERROR(G22/$C$6,1)=0,1,_xlfn.IFERROR(G22/$C$6,1))</f>
        <v>1</v>
      </c>
      <c r="I22" s="15">
        <f>SUM(D22,F22,H22)</f>
        <v>1.7303030303030302</v>
      </c>
      <c r="J22" s="18">
        <f>SUM(--(FREQUENCY((I$12:I$77&lt;=I22)*I$12:I$77,I$12:I$77)&gt;0))</f>
        <v>11</v>
      </c>
      <c r="K22" s="16">
        <f>J22+IF(COUNTIF($J$12:$J$77,J22)&gt;1,0.5,0)</f>
        <v>11</v>
      </c>
      <c r="L22" s="1"/>
    </row>
    <row r="23" spans="1:12" ht="15">
      <c r="A23" s="17">
        <v>2</v>
      </c>
      <c r="B23" s="29" t="s">
        <v>76</v>
      </c>
      <c r="C23" s="3">
        <v>2</v>
      </c>
      <c r="D23" s="22">
        <f>IF(_xlfn.IFERROR(C23/$C$4,1)=0,1,_xlfn.IFERROR(C23/$C$4,1))</f>
        <v>0.06666666666666667</v>
      </c>
      <c r="E23" s="12">
        <v>42</v>
      </c>
      <c r="F23" s="13">
        <f>IF(_xlfn.IFERROR(E23/$C$5,1)=0,1,_xlfn.IFERROR(E23/$C$5,1))</f>
        <v>0.7636363636363637</v>
      </c>
      <c r="G23" s="3"/>
      <c r="H23" s="4">
        <f>IF(_xlfn.IFERROR(G23/$C$6,1)=0,1,_xlfn.IFERROR(G23/$C$6,1))</f>
        <v>1</v>
      </c>
      <c r="I23" s="15">
        <f>SUM(D23,F23,H23)</f>
        <v>1.8303030303030303</v>
      </c>
      <c r="J23" s="18">
        <f>SUM(--(FREQUENCY((I$12:I$77&lt;=I23)*I$12:I$77,I$12:I$77)&gt;0))</f>
        <v>12</v>
      </c>
      <c r="K23" s="16">
        <f>J23+IF(COUNTIF($J$12:$J$77,J23)&gt;1,0.5,0)</f>
        <v>12</v>
      </c>
      <c r="L23" s="1"/>
    </row>
    <row r="24" spans="1:12" ht="15">
      <c r="A24" s="17">
        <v>57</v>
      </c>
      <c r="B24" s="6" t="s">
        <v>23</v>
      </c>
      <c r="C24" s="3"/>
      <c r="D24" s="21">
        <f>IF(_xlfn.IFERROR(C24/$C$4,1)=0,1,_xlfn.IFERROR(C24/$C$4,1))</f>
        <v>1</v>
      </c>
      <c r="E24" s="12">
        <v>7</v>
      </c>
      <c r="F24" s="12">
        <f>IF(_xlfn.IFERROR(E24/$C$5,1)=0,1,_xlfn.IFERROR(E24/$C$5,1))</f>
        <v>0.12727272727272726</v>
      </c>
      <c r="G24" s="3"/>
      <c r="H24" s="3">
        <f>IF(_xlfn.IFERROR(G24/$C$6,1)=0,1,_xlfn.IFERROR(G24/$C$6,1))</f>
        <v>1</v>
      </c>
      <c r="I24" s="15">
        <f>SUM(D24,F24,H24)</f>
        <v>2.127272727272727</v>
      </c>
      <c r="J24" s="18">
        <f>SUM(--(FREQUENCY((I$12:I$77&lt;=I24)*I$12:I$77,I$12:I$77)&gt;0))</f>
        <v>13</v>
      </c>
      <c r="K24" s="16">
        <f>J24+IF(COUNTIF($J$12:$J$77,J24)&gt;1,0.5,0)</f>
        <v>13</v>
      </c>
      <c r="L24" s="1"/>
    </row>
    <row r="25" spans="1:12" ht="15">
      <c r="A25" s="17">
        <v>42</v>
      </c>
      <c r="B25" s="6" t="s">
        <v>28</v>
      </c>
      <c r="C25" s="3">
        <v>16</v>
      </c>
      <c r="D25" s="21">
        <f>IF(_xlfn.IFERROR(C25/$C$4,1)=0,1,_xlfn.IFERROR(C25/$C$4,1))</f>
        <v>0.5333333333333333</v>
      </c>
      <c r="E25" s="12">
        <v>35</v>
      </c>
      <c r="F25" s="12">
        <f>IF(_xlfn.IFERROR(E25/$C$5,1)=0,1,_xlfn.IFERROR(E25/$C$5,1))</f>
        <v>0.6363636363636364</v>
      </c>
      <c r="G25" s="3"/>
      <c r="H25" s="3">
        <f>IF(_xlfn.IFERROR(G25/$C$6,1)=0,1,_xlfn.IFERROR(G25/$C$6,1))</f>
        <v>1</v>
      </c>
      <c r="I25" s="15">
        <f>SUM(D25,F25,H25)</f>
        <v>2.16969696969697</v>
      </c>
      <c r="J25" s="18">
        <f>SUM(--(FREQUENCY((I$12:I$77&lt;=I25)*I$12:I$77,I$12:I$77)&gt;0))</f>
        <v>14</v>
      </c>
      <c r="K25" s="16">
        <f>J25+IF(COUNTIF($J$12:$J$77,J25)&gt;1,0.5,0)</f>
        <v>14</v>
      </c>
      <c r="L25" s="1"/>
    </row>
    <row r="26" spans="1:12" ht="15">
      <c r="A26" s="17">
        <v>52</v>
      </c>
      <c r="B26" s="6" t="s">
        <v>25</v>
      </c>
      <c r="C26" s="3">
        <v>14</v>
      </c>
      <c r="D26" s="21">
        <f>IF(_xlfn.IFERROR(C26/$C$4,1)=0,1,_xlfn.IFERROR(C26/$C$4,1))</f>
        <v>0.4666666666666667</v>
      </c>
      <c r="E26" s="12">
        <v>41</v>
      </c>
      <c r="F26" s="12">
        <f>IF(_xlfn.IFERROR(E26/$C$5,1)=0,1,_xlfn.IFERROR(E26/$C$5,1))</f>
        <v>0.7454545454545455</v>
      </c>
      <c r="G26" s="3"/>
      <c r="H26" s="3">
        <f>IF(_xlfn.IFERROR(G26/$C$6,1)=0,1,_xlfn.IFERROR(G26/$C$6,1))</f>
        <v>1</v>
      </c>
      <c r="I26" s="15">
        <f>SUM(D26,F26,H26)</f>
        <v>2.212121212121212</v>
      </c>
      <c r="J26" s="18">
        <f>SUM(--(FREQUENCY((I$12:I$77&lt;=I26)*I$12:I$77,I$12:I$77)&gt;0))</f>
        <v>15</v>
      </c>
      <c r="K26" s="16">
        <f>J26+IF(COUNTIF($J$12:$J$77,J26)&gt;1,0.5,0)</f>
        <v>15</v>
      </c>
      <c r="L26" s="1"/>
    </row>
    <row r="27" spans="1:12" ht="15">
      <c r="A27" s="17">
        <v>12</v>
      </c>
      <c r="B27" s="29" t="s">
        <v>50</v>
      </c>
      <c r="C27" s="3">
        <v>8</v>
      </c>
      <c r="D27" s="21">
        <f>IF(_xlfn.IFERROR(C27/$C$4,1)=0,1,_xlfn.IFERROR(C27/$C$4,1))</f>
        <v>0.26666666666666666</v>
      </c>
      <c r="E27" s="12">
        <v>53</v>
      </c>
      <c r="F27" s="12">
        <f>IF(_xlfn.IFERROR(E27/$C$5,1)=0,1,_xlfn.IFERROR(E27/$C$5,1))</f>
        <v>0.9636363636363636</v>
      </c>
      <c r="G27" s="3"/>
      <c r="H27" s="3">
        <f>IF(_xlfn.IFERROR(G27/$C$6,1)=0,1,_xlfn.IFERROR(G27/$C$6,1))</f>
        <v>1</v>
      </c>
      <c r="I27" s="15">
        <f>SUM(D27,F27,H27)</f>
        <v>2.2303030303030305</v>
      </c>
      <c r="J27" s="18">
        <f>SUM(--(FREQUENCY((I$12:I$77&lt;=I27)*I$12:I$77,I$12:I$77)&gt;0))</f>
        <v>16</v>
      </c>
      <c r="K27" s="16">
        <f>J27+IF(COUNTIF($J$12:$J$77,J27)&gt;1,0.5,0)</f>
        <v>16</v>
      </c>
      <c r="L27" s="1"/>
    </row>
    <row r="28" spans="1:12" ht="15">
      <c r="A28" s="17">
        <v>39</v>
      </c>
      <c r="B28" s="29" t="s">
        <v>77</v>
      </c>
      <c r="C28" s="3">
        <v>11</v>
      </c>
      <c r="D28" s="22">
        <f>IF(_xlfn.IFERROR(C28/$C$4,1)=0,1,_xlfn.IFERROR(C28/$C$4,1))</f>
        <v>0.36666666666666664</v>
      </c>
      <c r="E28" s="12">
        <v>48</v>
      </c>
      <c r="F28" s="13">
        <f>IF(_xlfn.IFERROR(E28/$C$5,1)=0,1,_xlfn.IFERROR(E28/$C$5,1))</f>
        <v>0.8727272727272727</v>
      </c>
      <c r="G28" s="3"/>
      <c r="H28" s="4">
        <f>IF(_xlfn.IFERROR(G28/$C$6,1)=0,1,_xlfn.IFERROR(G28/$C$6,1))</f>
        <v>1</v>
      </c>
      <c r="I28" s="15">
        <f>SUM(D28,F28,H28)</f>
        <v>2.2393939393939393</v>
      </c>
      <c r="J28" s="18">
        <f>SUM(--(FREQUENCY((I$12:I$77&lt;=I28)*I$12:I$77,I$12:I$77)&gt;0))</f>
        <v>17</v>
      </c>
      <c r="K28" s="16">
        <f>J28+IF(COUNTIF($J$12:$J$77,J28)&gt;1,0.5,0)</f>
        <v>17</v>
      </c>
      <c r="L28" s="1"/>
    </row>
    <row r="29" spans="1:12" ht="15">
      <c r="A29" s="17">
        <v>32</v>
      </c>
      <c r="B29" s="6" t="s">
        <v>19</v>
      </c>
      <c r="C29" s="3">
        <v>20</v>
      </c>
      <c r="D29" s="21">
        <f>IF(_xlfn.IFERROR(C29/$C$4,1)=0,1,_xlfn.IFERROR(C29/$C$4,1))</f>
        <v>0.6666666666666666</v>
      </c>
      <c r="E29" s="12">
        <v>34</v>
      </c>
      <c r="F29" s="12">
        <f>IF(_xlfn.IFERROR(E29/$C$5,1)=0,1,_xlfn.IFERROR(E29/$C$5,1))</f>
        <v>0.6181818181818182</v>
      </c>
      <c r="G29" s="3"/>
      <c r="H29" s="3">
        <f>IF(_xlfn.IFERROR(G29/$C$6,1)=0,1,_xlfn.IFERROR(G29/$C$6,1))</f>
        <v>1</v>
      </c>
      <c r="I29" s="15">
        <f>SUM(D29,F29,H29)</f>
        <v>2.2848484848484847</v>
      </c>
      <c r="J29" s="18">
        <f>SUM(--(FREQUENCY((I$12:I$77&lt;=I29)*I$12:I$77,I$12:I$77)&gt;0))</f>
        <v>18</v>
      </c>
      <c r="K29" s="16">
        <f>J29+IF(COUNTIF($J$12:$J$77,J29)&gt;1,0.5,0)</f>
        <v>18</v>
      </c>
      <c r="L29" s="1"/>
    </row>
    <row r="30" spans="1:12" ht="15">
      <c r="A30" s="17">
        <v>14</v>
      </c>
      <c r="B30" s="29" t="s">
        <v>70</v>
      </c>
      <c r="C30" s="3">
        <v>9</v>
      </c>
      <c r="D30" s="22">
        <f>IF(_xlfn.IFERROR(C30/$C$4,1)=0,1,_xlfn.IFERROR(C30/$C$4,1))</f>
        <v>0.3</v>
      </c>
      <c r="E30" s="12"/>
      <c r="F30" s="13">
        <f>IF(_xlfn.IFERROR(E30/$C$5,1)=0,1,_xlfn.IFERROR(E30/$C$5,1))</f>
        <v>1</v>
      </c>
      <c r="G30" s="3"/>
      <c r="H30" s="4">
        <f>IF(_xlfn.IFERROR(G30/$C$6,1)=0,1,_xlfn.IFERROR(G30/$C$6,1))</f>
        <v>1</v>
      </c>
      <c r="I30" s="15">
        <f>SUM(D30,F30,H30)</f>
        <v>2.3</v>
      </c>
      <c r="J30" s="18">
        <f>SUM(--(FREQUENCY((I$12:I$77&lt;=I30)*I$12:I$77,I$12:I$77)&gt;0))</f>
        <v>19</v>
      </c>
      <c r="K30" s="16">
        <f>J30+IF(COUNTIF($J$12:$J$77,J30)&gt;1,0.5,0)</f>
        <v>19</v>
      </c>
      <c r="L30" s="1">
        <f>RANK(I31,$I$12:$I$77,1)-SUMPRODUCT((I31&gt;$I$12:$I$77)*(MATCH($I$12:$I$77,$I$12:$I$77,)&lt;&gt;ROW($I$12:$I$77)-4))</f>
        <v>1</v>
      </c>
    </row>
    <row r="31" spans="1:12" ht="15">
      <c r="A31" s="17">
        <v>55</v>
      </c>
      <c r="B31" s="29" t="s">
        <v>74</v>
      </c>
      <c r="C31" s="3">
        <v>24</v>
      </c>
      <c r="D31" s="21">
        <f>IF(_xlfn.IFERROR(C31/$C$4,1)=0,1,_xlfn.IFERROR(C31/$C$4,1))</f>
        <v>0.8</v>
      </c>
      <c r="E31" s="12">
        <v>28</v>
      </c>
      <c r="F31" s="12">
        <f>IF(_xlfn.IFERROR(E31/$C$5,1)=0,1,_xlfn.IFERROR(E31/$C$5,1))</f>
        <v>0.509090909090909</v>
      </c>
      <c r="G31" s="3"/>
      <c r="H31" s="3">
        <f>IF(_xlfn.IFERROR(G31/$C$6,1)=0,1,_xlfn.IFERROR(G31/$C$6,1))</f>
        <v>1</v>
      </c>
      <c r="I31" s="15">
        <f>SUM(D31,F31,H31)</f>
        <v>2.309090909090909</v>
      </c>
      <c r="J31" s="18">
        <f>SUM(--(FREQUENCY((I$12:I$77&lt;=I31)*I$12:I$77,I$12:I$77)&gt;0))</f>
        <v>20</v>
      </c>
      <c r="K31" s="16">
        <f>J31+IF(COUNTIF($J$12:$J$77,J31)&gt;1,0.5,0)</f>
        <v>20</v>
      </c>
      <c r="L31" s="1"/>
    </row>
    <row r="32" spans="1:12" ht="15">
      <c r="A32" s="17">
        <v>1</v>
      </c>
      <c r="B32" s="34" t="s">
        <v>84</v>
      </c>
      <c r="C32" s="3"/>
      <c r="D32" s="22">
        <f>IF(_xlfn.IFERROR(C32/$C$4,1)=0,1,_xlfn.IFERROR(C32/$C$4,1))</f>
        <v>1</v>
      </c>
      <c r="E32" s="12">
        <v>19</v>
      </c>
      <c r="F32" s="13">
        <f>IF(_xlfn.IFERROR(E32/$C$5,1)=0,1,_xlfn.IFERROR(E32/$C$5,1))</f>
        <v>0.34545454545454546</v>
      </c>
      <c r="G32" s="3"/>
      <c r="H32" s="4">
        <f>IF(_xlfn.IFERROR(G32/$C$6,1)=0,1,_xlfn.IFERROR(G32/$C$6,1))</f>
        <v>1</v>
      </c>
      <c r="I32" s="15">
        <f>SUM(D32,F32,H32)</f>
        <v>2.3454545454545457</v>
      </c>
      <c r="J32" s="18">
        <f>SUM(--(FREQUENCY((I$12:I$77&lt;=I32)*I$12:I$77,I$12:I$77)&gt;0))</f>
        <v>21</v>
      </c>
      <c r="K32" s="16">
        <f>J32+IF(COUNTIF($J$12:$J$77,J32)&gt;1,0.5,0)</f>
        <v>21</v>
      </c>
      <c r="L32" s="1"/>
    </row>
    <row r="33" spans="1:12" ht="15">
      <c r="A33" s="17">
        <v>56</v>
      </c>
      <c r="B33" s="29" t="s">
        <v>58</v>
      </c>
      <c r="C33" s="3">
        <v>12</v>
      </c>
      <c r="D33" s="21">
        <f>IF(_xlfn.IFERROR(C33/$C$4,1)=0,1,_xlfn.IFERROR(C33/$C$4,1))</f>
        <v>0.4</v>
      </c>
      <c r="E33" s="12"/>
      <c r="F33" s="12">
        <f>IF(_xlfn.IFERROR(E33/$C$5,1)=0,1,_xlfn.IFERROR(E33/$C$5,1))</f>
        <v>1</v>
      </c>
      <c r="G33" s="3"/>
      <c r="H33" s="3">
        <f>IF(_xlfn.IFERROR(G33/$C$6,1)=0,1,_xlfn.IFERROR(G33/$C$6,1))</f>
        <v>1</v>
      </c>
      <c r="I33" s="15">
        <f>SUM(D33,F33,H33)</f>
        <v>2.4</v>
      </c>
      <c r="J33" s="18">
        <f>SUM(--(FREQUENCY((I$12:I$77&lt;=I33)*I$12:I$77,I$12:I$77)&gt;0))</f>
        <v>22</v>
      </c>
      <c r="K33" s="16">
        <f>J33+IF(COUNTIF($J$12:$J$77,J33)&gt;1,0.5,0)</f>
        <v>22</v>
      </c>
      <c r="L33" s="1"/>
    </row>
    <row r="34" spans="1:12" ht="15">
      <c r="A34" s="17">
        <v>9</v>
      </c>
      <c r="B34" s="29" t="s">
        <v>60</v>
      </c>
      <c r="C34" s="3">
        <v>22</v>
      </c>
      <c r="D34" s="21">
        <f>IF(_xlfn.IFERROR(C34/$C$4,1)=0,1,_xlfn.IFERROR(C34/$C$4,1))</f>
        <v>0.7333333333333333</v>
      </c>
      <c r="E34" s="12">
        <v>37</v>
      </c>
      <c r="F34" s="12">
        <f>IF(_xlfn.IFERROR(E34/$C$5,1)=0,1,_xlfn.IFERROR(E34/$C$5,1))</f>
        <v>0.6727272727272727</v>
      </c>
      <c r="G34" s="3"/>
      <c r="H34" s="3">
        <f>IF(_xlfn.IFERROR(G34/$C$6,1)=0,1,_xlfn.IFERROR(G34/$C$6,1))</f>
        <v>1</v>
      </c>
      <c r="I34" s="15">
        <f>SUM(D34,F34,H34)</f>
        <v>2.4060606060606062</v>
      </c>
      <c r="J34" s="18">
        <f>SUM(--(FREQUENCY((I$12:I$77&lt;=I34)*I$12:I$77,I$12:I$77)&gt;0))</f>
        <v>23</v>
      </c>
      <c r="K34" s="16">
        <f>J34+IF(COUNTIF($J$12:$J$77,J34)&gt;1,0.5,0)</f>
        <v>23</v>
      </c>
      <c r="L34" s="1"/>
    </row>
    <row r="35" spans="1:12" ht="15">
      <c r="A35" s="17">
        <v>31</v>
      </c>
      <c r="B35" s="6" t="s">
        <v>29</v>
      </c>
      <c r="C35" s="3">
        <v>28</v>
      </c>
      <c r="D35" s="21">
        <f>IF(_xlfn.IFERROR(C35/$C$4,1)=0,1,_xlfn.IFERROR(C35/$C$4,1))</f>
        <v>0.9333333333333333</v>
      </c>
      <c r="E35" s="12">
        <v>27</v>
      </c>
      <c r="F35" s="12">
        <f>IF(_xlfn.IFERROR(E35/$C$5,1)=0,1,_xlfn.IFERROR(E35/$C$5,1))</f>
        <v>0.4909090909090909</v>
      </c>
      <c r="G35" s="3"/>
      <c r="H35" s="3">
        <f>IF(_xlfn.IFERROR(G35/$C$6,1)=0,1,_xlfn.IFERROR(G35/$C$6,1))</f>
        <v>1</v>
      </c>
      <c r="I35" s="15">
        <f>SUM(D35,F35,H35)</f>
        <v>2.4242424242424243</v>
      </c>
      <c r="J35" s="18">
        <f>SUM(--(FREQUENCY((I$12:I$77&lt;=I35)*I$12:I$77,I$12:I$77)&gt;0))</f>
        <v>24</v>
      </c>
      <c r="K35" s="16">
        <f>J35+IF(COUNTIF($J$12:$J$77,J35)&gt;1,0.5,0)</f>
        <v>24</v>
      </c>
      <c r="L35" s="1"/>
    </row>
    <row r="36" spans="1:12" ht="15">
      <c r="A36" s="17">
        <v>13</v>
      </c>
      <c r="B36" s="6" t="s">
        <v>13</v>
      </c>
      <c r="C36" s="3">
        <v>21</v>
      </c>
      <c r="D36" s="21">
        <f>IF(_xlfn.IFERROR(C36/$C$4,1)=0,1,_xlfn.IFERROR(C36/$C$4,1))</f>
        <v>0.7</v>
      </c>
      <c r="E36" s="12">
        <v>43</v>
      </c>
      <c r="F36" s="12">
        <f>IF(_xlfn.IFERROR(E36/$C$5,1)=0,1,_xlfn.IFERROR(E36/$C$5,1))</f>
        <v>0.7818181818181819</v>
      </c>
      <c r="G36" s="3"/>
      <c r="H36" s="3">
        <f>IF(_xlfn.IFERROR(G36/$C$6,1)=0,1,_xlfn.IFERROR(G36/$C$6,1))</f>
        <v>1</v>
      </c>
      <c r="I36" s="15">
        <f>SUM(D36,F36,H36)</f>
        <v>2.481818181818182</v>
      </c>
      <c r="J36" s="18">
        <f>SUM(--(FREQUENCY((I$12:I$77&lt;=I36)*I$12:I$77,I$12:I$77)&gt;0))</f>
        <v>25</v>
      </c>
      <c r="K36" s="16">
        <f>J36+IF(COUNTIF($J$12:$J$77,J36)&gt;1,0.5,0)</f>
        <v>25</v>
      </c>
      <c r="L36" s="1"/>
    </row>
    <row r="37" spans="1:12" ht="15">
      <c r="A37" s="17">
        <v>41</v>
      </c>
      <c r="B37" s="29" t="s">
        <v>57</v>
      </c>
      <c r="C37" s="3"/>
      <c r="D37" s="21">
        <f>IF(_xlfn.IFERROR(C37/$C$4,1)=0,1,_xlfn.IFERROR(C37/$C$4,1))</f>
        <v>1</v>
      </c>
      <c r="E37" s="12">
        <v>32</v>
      </c>
      <c r="F37" s="12">
        <f>IF(_xlfn.IFERROR(E37/$C$5,1)=0,1,_xlfn.IFERROR(E37/$C$5,1))</f>
        <v>0.5818181818181818</v>
      </c>
      <c r="G37" s="3"/>
      <c r="H37" s="3">
        <f>IF(_xlfn.IFERROR(G37/$C$6,1)=0,1,_xlfn.IFERROR(G37/$C$6,1))</f>
        <v>1</v>
      </c>
      <c r="I37" s="15">
        <f>SUM(D37,F37,H37)</f>
        <v>2.581818181818182</v>
      </c>
      <c r="J37" s="18">
        <f>SUM(--(FREQUENCY((I$12:I$77&lt;=I37)*I$12:I$77,I$12:I$77)&gt;0))</f>
        <v>26</v>
      </c>
      <c r="K37" s="16">
        <f>J37+IF(COUNTIF($J$12:$J$77,J37)&gt;1,0.5,0)</f>
        <v>26</v>
      </c>
      <c r="L37" s="1"/>
    </row>
    <row r="38" spans="1:12" ht="15">
      <c r="A38" s="17">
        <v>43</v>
      </c>
      <c r="B38" s="29" t="s">
        <v>78</v>
      </c>
      <c r="C38" s="3">
        <v>19</v>
      </c>
      <c r="D38" s="22">
        <f>IF(_xlfn.IFERROR(C38/$C$4,1)=0,1,_xlfn.IFERROR(C38/$C$4,1))</f>
        <v>0.6333333333333333</v>
      </c>
      <c r="E38" s="12"/>
      <c r="F38" s="13">
        <f>IF(_xlfn.IFERROR(E38/$C$5,1)=0,1,_xlfn.IFERROR(E38/$C$5,1))</f>
        <v>1</v>
      </c>
      <c r="G38" s="3"/>
      <c r="H38" s="4">
        <f>IF(_xlfn.IFERROR(G38/$C$6,1)=0,1,_xlfn.IFERROR(G38/$C$6,1))</f>
        <v>1</v>
      </c>
      <c r="I38" s="15">
        <f>SUM(D38,F38,H38)</f>
        <v>2.6333333333333333</v>
      </c>
      <c r="J38" s="18">
        <f>SUM(--(FREQUENCY((I$12:I$77&lt;=I38)*I$12:I$77,I$12:I$77)&gt;0))</f>
        <v>27</v>
      </c>
      <c r="K38" s="16">
        <f>J38+IF(COUNTIF($J$12:$J$77,J38)&gt;1,0.5,0)</f>
        <v>27</v>
      </c>
      <c r="L38" s="1"/>
    </row>
    <row r="39" spans="1:12" ht="15">
      <c r="A39" s="17">
        <v>7</v>
      </c>
      <c r="B39" s="6" t="s">
        <v>27</v>
      </c>
      <c r="C39" s="3"/>
      <c r="D39" s="21">
        <f>IF(_xlfn.IFERROR(C39/$C$4,1)=0,1,_xlfn.IFERROR(C39/$C$4,1))</f>
        <v>1</v>
      </c>
      <c r="E39" s="12">
        <v>36</v>
      </c>
      <c r="F39" s="12">
        <f>IF(_xlfn.IFERROR(E39/$C$5,1)=0,1,_xlfn.IFERROR(E39/$C$5,1))</f>
        <v>0.6545454545454545</v>
      </c>
      <c r="G39" s="3"/>
      <c r="H39" s="3">
        <f>IF(_xlfn.IFERROR(G39/$C$6,1)=0,1,_xlfn.IFERROR(G39/$C$6,1))</f>
        <v>1</v>
      </c>
      <c r="I39" s="15">
        <f>SUM(D39,F39,H39)</f>
        <v>2.6545454545454543</v>
      </c>
      <c r="J39" s="18">
        <f>SUM(--(FREQUENCY((I$12:I$77&lt;=I39)*I$12:I$77,I$12:I$77)&gt;0))</f>
        <v>28</v>
      </c>
      <c r="K39" s="16">
        <f>J39+IF(COUNTIF($J$12:$J$77,J39)&gt;1,0.5,0)</f>
        <v>28</v>
      </c>
      <c r="L39" s="1"/>
    </row>
    <row r="40" spans="1:12" ht="15">
      <c r="A40" s="17">
        <v>53</v>
      </c>
      <c r="B40" s="6" t="s">
        <v>26</v>
      </c>
      <c r="C40" s="3">
        <v>23</v>
      </c>
      <c r="D40" s="21">
        <f>IF(_xlfn.IFERROR(C40/$C$4,1)=0,1,_xlfn.IFERROR(C40/$C$4,1))</f>
        <v>0.7666666666666667</v>
      </c>
      <c r="E40" s="12">
        <v>50</v>
      </c>
      <c r="F40" s="12">
        <f>IF(_xlfn.IFERROR(E40/$C$5,1)=0,1,_xlfn.IFERROR(E40/$C$5,1))</f>
        <v>0.9090909090909091</v>
      </c>
      <c r="G40" s="3"/>
      <c r="H40" s="3">
        <f>IF(_xlfn.IFERROR(G40/$C$6,1)=0,1,_xlfn.IFERROR(G40/$C$6,1))</f>
        <v>1</v>
      </c>
      <c r="I40" s="15">
        <f>SUM(D40,F40,H40)</f>
        <v>2.675757575757576</v>
      </c>
      <c r="J40" s="18">
        <f>SUM(--(FREQUENCY((I$12:I$77&lt;=I40)*I$12:I$77,I$12:I$77)&gt;0))</f>
        <v>29</v>
      </c>
      <c r="K40" s="16">
        <f>J40+IF(COUNTIF($J$12:$J$77,J40)&gt;1,0.5,0)</f>
        <v>29</v>
      </c>
      <c r="L40" s="1">
        <f>RANK(I41,$I$12:$I$77,1)-SUMPRODUCT((I41&gt;$I$12:$I$77)*(MATCH($I$12:$I$77,$I$12:$I$77,)&lt;&gt;ROW($I$12:$I$77)-4))</f>
        <v>1</v>
      </c>
    </row>
    <row r="41" spans="1:12" ht="15">
      <c r="A41" s="17">
        <v>64</v>
      </c>
      <c r="B41" s="6" t="s">
        <v>34</v>
      </c>
      <c r="C41" s="3"/>
      <c r="D41" s="21">
        <f>IF(_xlfn.IFERROR(C41/$C$4,1)=0,1,_xlfn.IFERROR(C41/$C$4,1))</f>
        <v>1</v>
      </c>
      <c r="E41" s="12">
        <v>40</v>
      </c>
      <c r="F41" s="12">
        <f>IF(_xlfn.IFERROR(E41/$C$5,1)=0,1,_xlfn.IFERROR(E41/$C$5,1))</f>
        <v>0.7272727272727273</v>
      </c>
      <c r="G41" s="3"/>
      <c r="H41" s="3">
        <f>IF(_xlfn.IFERROR(G41/$C$6,1)=0,1,_xlfn.IFERROR(G41/$C$6,1))</f>
        <v>1</v>
      </c>
      <c r="I41" s="15">
        <f>SUM(D41,F41,H41)</f>
        <v>2.7272727272727275</v>
      </c>
      <c r="J41" s="18">
        <f>SUM(--(FREQUENCY((I$12:I$77&lt;=I41)*I$12:I$77,I$12:I$77)&gt;0))</f>
        <v>30</v>
      </c>
      <c r="K41" s="16">
        <f>J41+IF(COUNTIF($J$12:$J$77,J41)&gt;1,0.5,0)</f>
        <v>30</v>
      </c>
      <c r="L41" s="1"/>
    </row>
    <row r="42" spans="1:12" ht="15">
      <c r="A42" s="17">
        <v>23</v>
      </c>
      <c r="B42" s="34" t="s">
        <v>85</v>
      </c>
      <c r="C42" s="3"/>
      <c r="D42" s="22">
        <f>IF(_xlfn.IFERROR(C42/$C$4,1)=0,1,_xlfn.IFERROR(C42/$C$4,1))</f>
        <v>1</v>
      </c>
      <c r="E42" s="12">
        <v>44</v>
      </c>
      <c r="F42" s="13">
        <f>IF(_xlfn.IFERROR(E42/$C$5,1)=0,1,_xlfn.IFERROR(E42/$C$5,1))</f>
        <v>0.8</v>
      </c>
      <c r="G42" s="3"/>
      <c r="H42" s="4">
        <f>IF(_xlfn.IFERROR(G42/$C$6,1)=0,1,_xlfn.IFERROR(G42/$C$6,1))</f>
        <v>1</v>
      </c>
      <c r="I42" s="15">
        <f>SUM(D42,F42,H42)</f>
        <v>2.8</v>
      </c>
      <c r="J42" s="18">
        <f>SUM(--(FREQUENCY((I$12:I$77&lt;=I42)*I$12:I$77,I$12:I$77)&gt;0))</f>
        <v>31</v>
      </c>
      <c r="K42" s="16">
        <f>J42+IF(COUNTIF($J$12:$J$77,J42)&gt;1,0.5,0)</f>
        <v>31</v>
      </c>
      <c r="L42" s="1"/>
    </row>
    <row r="43" spans="1:12" ht="15">
      <c r="A43" s="17">
        <v>19</v>
      </c>
      <c r="B43" s="29" t="s">
        <v>79</v>
      </c>
      <c r="C43" s="3">
        <v>25</v>
      </c>
      <c r="D43" s="22">
        <f>IF(_xlfn.IFERROR(C43/$C$4,1)=0,1,_xlfn.IFERROR(C43/$C$4,1))</f>
        <v>0.8333333333333334</v>
      </c>
      <c r="E43" s="12"/>
      <c r="F43" s="13">
        <f>IF(_xlfn.IFERROR(E43/$C$5,1)=0,1,_xlfn.IFERROR(E43/$C$5,1))</f>
        <v>1</v>
      </c>
      <c r="G43" s="3"/>
      <c r="H43" s="4">
        <f>IF(_xlfn.IFERROR(G43/$C$6,1)=0,1,_xlfn.IFERROR(G43/$C$6,1))</f>
        <v>1</v>
      </c>
      <c r="I43" s="15">
        <f>SUM(D43,F43,H43)</f>
        <v>2.8333333333333335</v>
      </c>
      <c r="J43" s="18">
        <f>SUM(--(FREQUENCY((I$12:I$77&lt;=I43)*I$12:I$77,I$12:I$77)&gt;0))</f>
        <v>32</v>
      </c>
      <c r="K43" s="16">
        <f>J43+IF(COUNTIF($J$12:$J$77,J43)&gt;1,0.5,0)</f>
        <v>32</v>
      </c>
      <c r="L43" s="1">
        <f>RANK(I44,$I$12:$I$77,1)-SUMPRODUCT((I44&gt;$I$12:$I$77)*(MATCH($I$12:$I$77,$I$12:$I$77,)&lt;&gt;ROW($I$12:$I$77)-4))</f>
        <v>1</v>
      </c>
    </row>
    <row r="44" spans="1:12" ht="15">
      <c r="A44" s="17">
        <v>61</v>
      </c>
      <c r="B44" s="6" t="s">
        <v>21</v>
      </c>
      <c r="C44" s="3">
        <v>26</v>
      </c>
      <c r="D44" s="21">
        <f>IF(_xlfn.IFERROR(C44/$C$4,1)=0,1,_xlfn.IFERROR(C44/$C$4,1))</f>
        <v>0.8666666666666667</v>
      </c>
      <c r="E44" s="12"/>
      <c r="F44" s="12">
        <f>IF(_xlfn.IFERROR(E44/$C$5,1)=0,1,_xlfn.IFERROR(E44/$C$5,1))</f>
        <v>1</v>
      </c>
      <c r="G44" s="3"/>
      <c r="H44" s="3">
        <f>IF(_xlfn.IFERROR(G44/$C$6,1)=0,1,_xlfn.IFERROR(G44/$C$6,1))</f>
        <v>1</v>
      </c>
      <c r="I44" s="15">
        <f>SUM(D44,F44,H44)</f>
        <v>2.8666666666666667</v>
      </c>
      <c r="J44" s="18">
        <f>SUM(--(FREQUENCY((I$12:I$77&lt;=I44)*I$12:I$77,I$12:I$77)&gt;0))</f>
        <v>33</v>
      </c>
      <c r="K44" s="16">
        <f>J44+IF(COUNTIF($J$12:$J$77,J44)&gt;1,0.5,0)</f>
        <v>33</v>
      </c>
      <c r="L44" s="1">
        <f>RANK(I45,$I$12:$I$77,1)-SUMPRODUCT((I45&gt;$I$12:$I$77)*(MATCH($I$12:$I$77,$I$12:$I$77,)&lt;&gt;ROW($I$12:$I$77)-4))</f>
        <v>1</v>
      </c>
    </row>
    <row r="45" spans="1:12" ht="15">
      <c r="A45" s="17">
        <v>37</v>
      </c>
      <c r="B45" s="29" t="s">
        <v>80</v>
      </c>
      <c r="C45" s="3">
        <v>27</v>
      </c>
      <c r="D45" s="22">
        <f>IF(_xlfn.IFERROR(C45/$C$4,1)=0,1,_xlfn.IFERROR(C45/$C$4,1))</f>
        <v>0.9</v>
      </c>
      <c r="E45" s="12"/>
      <c r="F45" s="13">
        <f>IF(_xlfn.IFERROR(E45/$C$5,1)=0,1,_xlfn.IFERROR(E45/$C$5,1))</f>
        <v>1</v>
      </c>
      <c r="G45" s="3"/>
      <c r="H45" s="4">
        <f>IF(_xlfn.IFERROR(G45/$C$6,1)=0,1,_xlfn.IFERROR(G45/$C$6,1))</f>
        <v>1</v>
      </c>
      <c r="I45" s="15">
        <f>SUM(D45,F45,H45)</f>
        <v>2.9</v>
      </c>
      <c r="J45" s="18">
        <f>SUM(--(FREQUENCY((I$12:I$77&lt;=I45)*I$12:I$77,I$12:I$77)&gt;0))</f>
        <v>34</v>
      </c>
      <c r="K45" s="16">
        <f>J45+IF(COUNTIF($J$12:$J$77,J45)&gt;1,0.5,0)</f>
        <v>34</v>
      </c>
      <c r="L45" s="1">
        <f>RANK(I46,$I$12:$I$77,1)-SUMPRODUCT((I46&gt;$I$12:$I$77)*(MATCH($I$12:$I$77,$I$12:$I$77,)&lt;&gt;ROW($I$12:$I$77)-4))</f>
        <v>1</v>
      </c>
    </row>
    <row r="46" spans="1:12" ht="15">
      <c r="A46" s="17">
        <v>4</v>
      </c>
      <c r="B46" s="29" t="s">
        <v>81</v>
      </c>
      <c r="C46" s="3">
        <v>29</v>
      </c>
      <c r="D46" s="22">
        <f>IF(_xlfn.IFERROR(C46/$C$4,1)=0,1,_xlfn.IFERROR(C46/$C$4,1))</f>
        <v>0.9666666666666667</v>
      </c>
      <c r="E46" s="12"/>
      <c r="F46" s="13">
        <f>IF(_xlfn.IFERROR(E46/$C$5,1)=0,1,_xlfn.IFERROR(E46/$C$5,1))</f>
        <v>1</v>
      </c>
      <c r="G46" s="3"/>
      <c r="H46" s="4">
        <f>IF(_xlfn.IFERROR(G46/$C$6,1)=0,1,_xlfn.IFERROR(G46/$C$6,1))</f>
        <v>1</v>
      </c>
      <c r="I46" s="15">
        <f>SUM(D46,F46,H46)</f>
        <v>2.966666666666667</v>
      </c>
      <c r="J46" s="18">
        <f>SUM(--(FREQUENCY((I$12:I$77&lt;=I46)*I$12:I$77,I$12:I$77)&gt;0))</f>
        <v>35</v>
      </c>
      <c r="K46" s="16">
        <f>J46+IF(COUNTIF($J$12:$J$77,J46)&gt;1,0.5,0)</f>
        <v>35</v>
      </c>
      <c r="L46" s="1">
        <f>RANK(I47,$I$12:$I$77,1)-SUMPRODUCT((I47&gt;$I$12:$I$77)*(MATCH($I$12:$I$77,$I$12:$I$77,)&lt;&gt;ROW($I$12:$I$77)-4))</f>
        <v>1</v>
      </c>
    </row>
    <row r="47" spans="1:12" ht="15">
      <c r="A47" s="17">
        <v>25</v>
      </c>
      <c r="B47" s="29" t="s">
        <v>59</v>
      </c>
      <c r="C47" s="3"/>
      <c r="D47" s="21">
        <f>IF(_xlfn.IFERROR(C47/$C$4,1)=0,1,_xlfn.IFERROR(C47/$C$4,1))</f>
        <v>1</v>
      </c>
      <c r="E47" s="12">
        <v>55</v>
      </c>
      <c r="F47" s="12">
        <f>IF(_xlfn.IFERROR(E47/$C$5,1)=0,1,_xlfn.IFERROR(E47/$C$5,1))</f>
        <v>1</v>
      </c>
      <c r="G47" s="3"/>
      <c r="H47" s="3">
        <f>IF(_xlfn.IFERROR(G47/$C$6,1)=0,1,_xlfn.IFERROR(G47/$C$6,1))</f>
        <v>1</v>
      </c>
      <c r="I47" s="15">
        <f>SUM(D47,F47,H47)</f>
        <v>3</v>
      </c>
      <c r="J47" s="18">
        <f>SUM(--(FREQUENCY((I$12:I$77&lt;=I47)*I$12:I$77,I$12:I$77)&gt;0))</f>
        <v>36</v>
      </c>
      <c r="K47" s="16">
        <f>J47+IF(COUNTIF($J$12:$J$77,J47)&gt;1,0.5,0)</f>
        <v>36.5</v>
      </c>
      <c r="L47" s="1">
        <f>RANK(I48,$I$12:$I$77,1)-SUMPRODUCT((I48&gt;$I$12:$I$77)*(MATCH($I$12:$I$77,$I$12:$I$77,)&lt;&gt;ROW($I$12:$I$77)-4))</f>
        <v>1</v>
      </c>
    </row>
    <row r="48" spans="1:12" ht="15">
      <c r="A48" s="17">
        <v>18</v>
      </c>
      <c r="B48" s="29" t="s">
        <v>82</v>
      </c>
      <c r="C48" s="3">
        <v>30</v>
      </c>
      <c r="D48" s="22">
        <f>IF(_xlfn.IFERROR(C48/$C$4,1)=0,1,_xlfn.IFERROR(C48/$C$4,1))</f>
        <v>1</v>
      </c>
      <c r="E48" s="12"/>
      <c r="F48" s="13">
        <f>IF(_xlfn.IFERROR(E48/$C$5,1)=0,1,_xlfn.IFERROR(E48/$C$5,1))</f>
        <v>1</v>
      </c>
      <c r="G48" s="3"/>
      <c r="H48" s="4">
        <f>IF(_xlfn.IFERROR(G48/$C$6,1)=0,1,_xlfn.IFERROR(G48/$C$6,1))</f>
        <v>1</v>
      </c>
      <c r="I48" s="15">
        <f>SUM(D48,F48,H48)</f>
        <v>3</v>
      </c>
      <c r="J48" s="18">
        <f>SUM(--(FREQUENCY((I$12:I$77&lt;=I48)*I$12:I$77,I$12:I$77)&gt;0))</f>
        <v>36</v>
      </c>
      <c r="K48" s="16">
        <f>J48+IF(COUNTIF($J$12:$J$77,J48)&gt;1,0.5,0)</f>
        <v>36.5</v>
      </c>
      <c r="L48" s="1">
        <f>RANK(I77,$I$12:$I$77,1)-SUMPRODUCT((I77&gt;$I$12:$I$77)*(MATCH($I$12:$I$77,$I$12:$I$77,)&lt;&gt;ROW($I$12:$I$77)-4))</f>
        <v>1</v>
      </c>
    </row>
    <row r="49" spans="1:12" ht="15">
      <c r="A49" s="17">
        <v>3</v>
      </c>
      <c r="B49" s="29" t="s">
        <v>62</v>
      </c>
      <c r="C49" s="3"/>
      <c r="D49" s="22">
        <f>IF(_xlfn.IFERROR(C49/$C$4,1)=0,1,_xlfn.IFERROR(C49/$C$4,1))</f>
        <v>1</v>
      </c>
      <c r="E49" s="12"/>
      <c r="F49" s="13">
        <f>IF(_xlfn.IFERROR(E49/$C$5,1)=0,1,_xlfn.IFERROR(E49/$C$5,1))</f>
        <v>1</v>
      </c>
      <c r="G49" s="3"/>
      <c r="H49" s="4">
        <f>IF(_xlfn.IFERROR(G49/$C$6,1)=0,1,_xlfn.IFERROR(G49/$C$6,1))</f>
        <v>1</v>
      </c>
      <c r="I49" s="15">
        <f>SUM(D49,F49,H49)</f>
        <v>3</v>
      </c>
      <c r="J49" s="18">
        <f>SUM(--(FREQUENCY((I$12:I$77&lt;=I49)*I$12:I$77,I$12:I$77)&gt;0))</f>
        <v>36</v>
      </c>
      <c r="K49" s="16">
        <f>J49+IF(COUNTIF($J$12:$J$77,J49)&gt;1,0.5,0)</f>
        <v>36.5</v>
      </c>
      <c r="L49" s="1"/>
    </row>
    <row r="50" spans="1:12" ht="15">
      <c r="A50" s="17">
        <v>5</v>
      </c>
      <c r="B50" s="6" t="s">
        <v>33</v>
      </c>
      <c r="C50" s="3"/>
      <c r="D50" s="21">
        <f>IF(_xlfn.IFERROR(C50/$C$4,1)=0,1,_xlfn.IFERROR(C50/$C$4,1))</f>
        <v>1</v>
      </c>
      <c r="E50" s="12"/>
      <c r="F50" s="12">
        <f>IF(_xlfn.IFERROR(E50/$C$5,1)=0,1,_xlfn.IFERROR(E50/$C$5,1))</f>
        <v>1</v>
      </c>
      <c r="G50" s="3"/>
      <c r="H50" s="3">
        <f>IF(_xlfn.IFERROR(G50/$C$6,1)=0,1,_xlfn.IFERROR(G50/$C$6,1))</f>
        <v>1</v>
      </c>
      <c r="I50" s="15">
        <f>SUM(D50,F50,H50)</f>
        <v>3</v>
      </c>
      <c r="J50" s="18">
        <f>SUM(--(FREQUENCY((I$12:I$77&lt;=I50)*I$12:I$77,I$12:I$77)&gt;0))</f>
        <v>36</v>
      </c>
      <c r="K50" s="16">
        <f>J50+IF(COUNTIF($J$12:$J$77,J50)&gt;1,0.5,0)</f>
        <v>36.5</v>
      </c>
      <c r="L50" s="1"/>
    </row>
    <row r="51" spans="1:12" ht="15">
      <c r="A51" s="17">
        <v>6</v>
      </c>
      <c r="B51" s="6" t="s">
        <v>24</v>
      </c>
      <c r="C51" s="3"/>
      <c r="D51" s="21">
        <f>IF(_xlfn.IFERROR(C51/$C$4,1)=0,1,_xlfn.IFERROR(C51/$C$4,1))</f>
        <v>1</v>
      </c>
      <c r="E51" s="12"/>
      <c r="F51" s="12">
        <f>IF(_xlfn.IFERROR(E51/$C$5,1)=0,1,_xlfn.IFERROR(E51/$C$5,1))</f>
        <v>1</v>
      </c>
      <c r="G51" s="3"/>
      <c r="H51" s="3">
        <f>IF(_xlfn.IFERROR(G51/$C$6,1)=0,1,_xlfn.IFERROR(G51/$C$6,1))</f>
        <v>1</v>
      </c>
      <c r="I51" s="15">
        <f>SUM(D51,F51,H51)</f>
        <v>3</v>
      </c>
      <c r="J51" s="18">
        <f>SUM(--(FREQUENCY((I$12:I$77&lt;=I51)*I$12:I$77,I$12:I$77)&gt;0))</f>
        <v>36</v>
      </c>
      <c r="K51" s="16">
        <f>J51+IF(COUNTIF($J$12:$J$77,J51)&gt;1,0.5,0)</f>
        <v>36.5</v>
      </c>
      <c r="L51" s="1"/>
    </row>
    <row r="52" spans="1:12" ht="15">
      <c r="A52" s="17">
        <v>8</v>
      </c>
      <c r="B52" s="29" t="s">
        <v>53</v>
      </c>
      <c r="C52" s="3"/>
      <c r="D52" s="22">
        <f>IF(_xlfn.IFERROR(C52/$C$4,1)=0,1,_xlfn.IFERROR(C52/$C$4,1))</f>
        <v>1</v>
      </c>
      <c r="E52" s="12"/>
      <c r="F52" s="12">
        <f>IF(_xlfn.IFERROR(E52/$C$5,1)=0,1,_xlfn.IFERROR(E52/$C$5,1))</f>
        <v>1</v>
      </c>
      <c r="G52" s="3"/>
      <c r="H52" s="3">
        <f>IF(_xlfn.IFERROR(G52/$C$6,1)=0,1,_xlfn.IFERROR(G52/$C$6,1))</f>
        <v>1</v>
      </c>
      <c r="I52" s="15">
        <f>SUM(D52,F52,H52)</f>
        <v>3</v>
      </c>
      <c r="J52" s="18">
        <f>SUM(--(FREQUENCY((I$12:I$77&lt;=I52)*I$12:I$77,I$12:I$77)&gt;0))</f>
        <v>36</v>
      </c>
      <c r="K52" s="16">
        <f>J52+IF(COUNTIF($J$12:$J$77,J52)&gt;1,0.5,0)</f>
        <v>36.5</v>
      </c>
      <c r="L52" s="1"/>
    </row>
    <row r="53" spans="1:12" ht="15">
      <c r="A53" s="17">
        <v>11</v>
      </c>
      <c r="B53" s="6" t="s">
        <v>36</v>
      </c>
      <c r="C53" s="3"/>
      <c r="D53" s="21">
        <f>IF(_xlfn.IFERROR(C53/$C$4,1)=0,1,_xlfn.IFERROR(C53/$C$4,1))</f>
        <v>1</v>
      </c>
      <c r="E53" s="12"/>
      <c r="F53" s="12">
        <f>IF(_xlfn.IFERROR(E53/$C$5,1)=0,1,_xlfn.IFERROR(E53/$C$5,1))</f>
        <v>1</v>
      </c>
      <c r="G53" s="3"/>
      <c r="H53" s="3">
        <f>IF(_xlfn.IFERROR(G53/$C$6,1)=0,1,_xlfn.IFERROR(G53/$C$6,1))</f>
        <v>1</v>
      </c>
      <c r="I53" s="15">
        <f>SUM(D53,F53,H53)</f>
        <v>3</v>
      </c>
      <c r="J53" s="18">
        <f>SUM(--(FREQUENCY((I$12:I$77&lt;=I53)*I$12:I$77,I$12:I$77)&gt;0))</f>
        <v>36</v>
      </c>
      <c r="K53" s="16">
        <f>J53+IF(COUNTIF($J$12:$J$77,J53)&gt;1,0.5,0)</f>
        <v>36.5</v>
      </c>
      <c r="L53" s="1"/>
    </row>
    <row r="54" spans="1:12" ht="15">
      <c r="A54" s="17">
        <v>15</v>
      </c>
      <c r="B54" s="6" t="s">
        <v>10</v>
      </c>
      <c r="C54" s="3"/>
      <c r="D54" s="21">
        <f>IF(_xlfn.IFERROR(C54/$C$4,1)=0,1,_xlfn.IFERROR(C54/$C$4,1))</f>
        <v>1</v>
      </c>
      <c r="E54" s="12"/>
      <c r="F54" s="12">
        <f>IF(_xlfn.IFERROR(E54/$C$5,1)=0,1,_xlfn.IFERROR(E54/$C$5,1))</f>
        <v>1</v>
      </c>
      <c r="G54" s="3"/>
      <c r="H54" s="3">
        <f>IF(_xlfn.IFERROR(G54/$C$6,1)=0,1,_xlfn.IFERROR(G54/$C$6,1))</f>
        <v>1</v>
      </c>
      <c r="I54" s="15">
        <f>SUM(D54,F54,H54)</f>
        <v>3</v>
      </c>
      <c r="J54" s="18">
        <f>SUM(--(FREQUENCY((I$12:I$77&lt;=I54)*I$12:I$77,I$12:I$77)&gt;0))</f>
        <v>36</v>
      </c>
      <c r="K54" s="16">
        <f>J54+IF(COUNTIF($J$12:$J$77,J54)&gt;1,0.5,0)</f>
        <v>36.5</v>
      </c>
      <c r="L54" s="1"/>
    </row>
    <row r="55" spans="1:12" ht="15">
      <c r="A55" s="17">
        <v>16</v>
      </c>
      <c r="B55" s="26" t="s">
        <v>56</v>
      </c>
      <c r="C55" s="3"/>
      <c r="D55" s="21">
        <f>IF(_xlfn.IFERROR(C55/$C$4,1)=0,1,_xlfn.IFERROR(C55/$C$4,1))</f>
        <v>1</v>
      </c>
      <c r="E55" s="12"/>
      <c r="F55" s="12">
        <f>IF(_xlfn.IFERROR(E55/$C$5,1)=0,1,_xlfn.IFERROR(E55/$C$5,1))</f>
        <v>1</v>
      </c>
      <c r="G55" s="3"/>
      <c r="H55" s="3">
        <f>IF(_xlfn.IFERROR(G55/$C$6,1)=0,1,_xlfn.IFERROR(G55/$C$6,1))</f>
        <v>1</v>
      </c>
      <c r="I55" s="15">
        <f>SUM(D55,F55,H55)</f>
        <v>3</v>
      </c>
      <c r="J55" s="18">
        <f>SUM(--(FREQUENCY((I$12:I$77&lt;=I55)*I$12:I$77,I$12:I$77)&gt;0))</f>
        <v>36</v>
      </c>
      <c r="K55" s="16">
        <f>J55+IF(COUNTIF($J$12:$J$77,J55)&gt;1,0.5,0)</f>
        <v>36.5</v>
      </c>
      <c r="L55" s="1"/>
    </row>
    <row r="56" spans="1:12" ht="15">
      <c r="A56" s="17">
        <v>17</v>
      </c>
      <c r="B56" s="29" t="s">
        <v>73</v>
      </c>
      <c r="C56" s="3"/>
      <c r="D56" s="22">
        <f>IF(_xlfn.IFERROR(C56/$C$4,1)=0,1,_xlfn.IFERROR(C56/$C$4,1))</f>
        <v>1</v>
      </c>
      <c r="E56" s="12"/>
      <c r="F56" s="13">
        <f>IF(_xlfn.IFERROR(E56/$C$5,1)=0,1,_xlfn.IFERROR(E56/$C$5,1))</f>
        <v>1</v>
      </c>
      <c r="G56" s="3"/>
      <c r="H56" s="4">
        <f>IF(_xlfn.IFERROR(G56/$C$6,1)=0,1,_xlfn.IFERROR(G56/$C$6,1))</f>
        <v>1</v>
      </c>
      <c r="I56" s="15">
        <f>SUM(D56,F56,H56)</f>
        <v>3</v>
      </c>
      <c r="J56" s="18">
        <f>SUM(--(FREQUENCY((I$12:I$77&lt;=I56)*I$12:I$77,I$12:I$77)&gt;0))</f>
        <v>36</v>
      </c>
      <c r="K56" s="16">
        <f>J56+IF(COUNTIF($J$12:$J$77,J56)&gt;1,0.5,0)</f>
        <v>36.5</v>
      </c>
      <c r="L56" s="1"/>
    </row>
    <row r="57" spans="1:12" ht="15">
      <c r="A57" s="17">
        <v>20</v>
      </c>
      <c r="B57" s="28" t="s">
        <v>64</v>
      </c>
      <c r="C57" s="3"/>
      <c r="D57" s="22">
        <f>IF(_xlfn.IFERROR(C57/$C$4,1)=0,1,_xlfn.IFERROR(C57/$C$4,1))</f>
        <v>1</v>
      </c>
      <c r="E57" s="12"/>
      <c r="F57" s="13">
        <f>IF(_xlfn.IFERROR(E57/$C$5,1)=0,1,_xlfn.IFERROR(E57/$C$5,1))</f>
        <v>1</v>
      </c>
      <c r="G57" s="3"/>
      <c r="H57" s="4">
        <f>IF(_xlfn.IFERROR(G57/$C$6,1)=0,1,_xlfn.IFERROR(G57/$C$6,1))</f>
        <v>1</v>
      </c>
      <c r="I57" s="15">
        <f>SUM(D57,F57,H57)</f>
        <v>3</v>
      </c>
      <c r="J57" s="18">
        <f>SUM(--(FREQUENCY((I$12:I$77&lt;=I57)*I$12:I$77,I$12:I$77)&gt;0))</f>
        <v>36</v>
      </c>
      <c r="K57" s="16">
        <f>J57+IF(COUNTIF($J$12:$J$77,J57)&gt;1,0.5,0)</f>
        <v>36.5</v>
      </c>
      <c r="L57" s="1"/>
    </row>
    <row r="58" spans="1:12" ht="15">
      <c r="A58" s="17">
        <v>21</v>
      </c>
      <c r="B58" s="6" t="s">
        <v>9</v>
      </c>
      <c r="C58" s="3"/>
      <c r="D58" s="21">
        <f>IF(_xlfn.IFERROR(C58/$C$4,1)=0,1,_xlfn.IFERROR(C58/$C$4,1))</f>
        <v>1</v>
      </c>
      <c r="E58" s="12"/>
      <c r="F58" s="12">
        <f>IF(_xlfn.IFERROR(E58/$C$5,1)=0,1,_xlfn.IFERROR(E58/$C$5,1))</f>
        <v>1</v>
      </c>
      <c r="G58" s="3"/>
      <c r="H58" s="3">
        <f>IF(_xlfn.IFERROR(G58/$C$6,1)=0,1,_xlfn.IFERROR(G58/$C$6,1))</f>
        <v>1</v>
      </c>
      <c r="I58" s="15">
        <f>SUM(D58,F58,H58)</f>
        <v>3</v>
      </c>
      <c r="J58" s="18">
        <f>SUM(--(FREQUENCY((I$12:I$77&lt;=I58)*I$12:I$77,I$12:I$77)&gt;0))</f>
        <v>36</v>
      </c>
      <c r="K58" s="16">
        <f>J58+IF(COUNTIF($J$12:$J$77,J58)&gt;1,0.5,0)</f>
        <v>36.5</v>
      </c>
      <c r="L58" s="1"/>
    </row>
    <row r="59" spans="1:12" ht="15">
      <c r="A59" s="17">
        <v>28</v>
      </c>
      <c r="B59" s="25" t="s">
        <v>66</v>
      </c>
      <c r="C59" s="3"/>
      <c r="D59" s="22">
        <f>IF(_xlfn.IFERROR(C59/$C$4,1)=0,1,_xlfn.IFERROR(C59/$C$4,1))</f>
        <v>1</v>
      </c>
      <c r="E59" s="12"/>
      <c r="F59" s="13">
        <f>IF(_xlfn.IFERROR(E59/$C$5,1)=0,1,_xlfn.IFERROR(E59/$C$5,1))</f>
        <v>1</v>
      </c>
      <c r="G59" s="3"/>
      <c r="H59" s="4">
        <f>IF(_xlfn.IFERROR(G59/$C$6,1)=0,1,_xlfn.IFERROR(G59/$C$6,1))</f>
        <v>1</v>
      </c>
      <c r="I59" s="15">
        <f>SUM(D59,F59,H59)</f>
        <v>3</v>
      </c>
      <c r="J59" s="18">
        <f>SUM(--(FREQUENCY((I$12:I$77&lt;=I59)*I$12:I$77,I$12:I$77)&gt;0))</f>
        <v>36</v>
      </c>
      <c r="K59" s="16">
        <f>J59+IF(COUNTIF($J$12:$J$77,J59)&gt;1,0.5,0)</f>
        <v>36.5</v>
      </c>
      <c r="L59" s="1"/>
    </row>
    <row r="60" spans="1:12" ht="15">
      <c r="A60" s="17">
        <v>29</v>
      </c>
      <c r="B60" s="29" t="s">
        <v>30</v>
      </c>
      <c r="C60" s="3"/>
      <c r="D60" s="21">
        <f>IF(_xlfn.IFERROR(C60/$C$4,1)=0,1,_xlfn.IFERROR(C60/$C$4,1))</f>
        <v>1</v>
      </c>
      <c r="E60" s="12"/>
      <c r="F60" s="12">
        <f>IF(_xlfn.IFERROR(E60/$C$5,1)=0,1,_xlfn.IFERROR(E60/$C$5,1))</f>
        <v>1</v>
      </c>
      <c r="G60" s="3"/>
      <c r="H60" s="3">
        <f>IF(_xlfn.IFERROR(G60/$C$6,1)=0,1,_xlfn.IFERROR(G60/$C$6,1))</f>
        <v>1</v>
      </c>
      <c r="I60" s="15">
        <f>SUM(D60,F60,H60)</f>
        <v>3</v>
      </c>
      <c r="J60" s="18">
        <f>SUM(--(FREQUENCY((I$12:I$77&lt;=I60)*I$12:I$77,I$12:I$77)&gt;0))</f>
        <v>36</v>
      </c>
      <c r="K60" s="16">
        <f>J60+IF(COUNTIF($J$12:$J$77,J60)&gt;1,0.5,0)</f>
        <v>36.5</v>
      </c>
      <c r="L60" s="1"/>
    </row>
    <row r="61" spans="1:12" ht="15">
      <c r="A61" s="17">
        <v>30</v>
      </c>
      <c r="B61" s="29" t="s">
        <v>71</v>
      </c>
      <c r="C61" s="3"/>
      <c r="D61" s="22">
        <f>IF(_xlfn.IFERROR(C61/$C$4,1)=0,1,_xlfn.IFERROR(C61/$C$4,1))</f>
        <v>1</v>
      </c>
      <c r="E61" s="12"/>
      <c r="F61" s="13">
        <f>IF(_xlfn.IFERROR(E61/$C$5,1)=0,1,_xlfn.IFERROR(E61/$C$5,1))</f>
        <v>1</v>
      </c>
      <c r="G61" s="3"/>
      <c r="H61" s="4">
        <f>IF(_xlfn.IFERROR(G61/$C$6,1)=0,1,_xlfn.IFERROR(G61/$C$6,1))</f>
        <v>1</v>
      </c>
      <c r="I61" s="15">
        <f>SUM(D61,F61,H61)</f>
        <v>3</v>
      </c>
      <c r="J61" s="18">
        <f>SUM(--(FREQUENCY((I$12:I$77&lt;=I61)*I$12:I$77,I$12:I$77)&gt;0))</f>
        <v>36</v>
      </c>
      <c r="K61" s="16">
        <f>J61+IF(COUNTIF($J$12:$J$77,J61)&gt;1,0.5,0)</f>
        <v>36.5</v>
      </c>
      <c r="L61" s="1"/>
    </row>
    <row r="62" spans="1:12" ht="15">
      <c r="A62" s="17">
        <v>33</v>
      </c>
      <c r="B62" s="29" t="s">
        <v>72</v>
      </c>
      <c r="C62" s="3"/>
      <c r="D62" s="22">
        <f>IF(_xlfn.IFERROR(C62/$C$4,1)=0,1,_xlfn.IFERROR(C62/$C$4,1))</f>
        <v>1</v>
      </c>
      <c r="E62" s="12"/>
      <c r="F62" s="13">
        <f>IF(_xlfn.IFERROR(E62/$C$5,1)=0,1,_xlfn.IFERROR(E62/$C$5,1))</f>
        <v>1</v>
      </c>
      <c r="G62" s="3"/>
      <c r="H62" s="4">
        <f>IF(_xlfn.IFERROR(G62/$C$6,1)=0,1,_xlfn.IFERROR(G62/$C$6,1))</f>
        <v>1</v>
      </c>
      <c r="I62" s="15">
        <f>SUM(D62,F62,H62)</f>
        <v>3</v>
      </c>
      <c r="J62" s="18">
        <f>SUM(--(FREQUENCY((I$12:I$77&lt;=I62)*I$12:I$77,I$12:I$77)&gt;0))</f>
        <v>36</v>
      </c>
      <c r="K62" s="16">
        <f>J62+IF(COUNTIF($J$12:$J$77,J62)&gt;1,0.5,0)</f>
        <v>36.5</v>
      </c>
      <c r="L62" s="1"/>
    </row>
    <row r="63" spans="1:12" ht="15">
      <c r="A63" s="17">
        <v>34</v>
      </c>
      <c r="B63" s="6" t="s">
        <v>37</v>
      </c>
      <c r="C63" s="3"/>
      <c r="D63" s="21">
        <f>IF(_xlfn.IFERROR(C63/$C$4,1)=0,1,_xlfn.IFERROR(C63/$C$4,1))</f>
        <v>1</v>
      </c>
      <c r="E63" s="12"/>
      <c r="F63" s="12">
        <f>IF(_xlfn.IFERROR(E63/$C$5,1)=0,1,_xlfn.IFERROR(E63/$C$5,1))</f>
        <v>1</v>
      </c>
      <c r="G63" s="3"/>
      <c r="H63" s="3">
        <f>IF(_xlfn.IFERROR(G63/$C$6,1)=0,1,_xlfn.IFERROR(G63/$C$6,1))</f>
        <v>1</v>
      </c>
      <c r="I63" s="15">
        <f>SUM(D63,F63,H63)</f>
        <v>3</v>
      </c>
      <c r="J63" s="18">
        <f>SUM(--(FREQUENCY((I$12:I$77&lt;=I63)*I$12:I$77,I$12:I$77)&gt;0))</f>
        <v>36</v>
      </c>
      <c r="K63" s="16">
        <f>J63+IF(COUNTIF($J$12:$J$77,J63)&gt;1,0.5,0)</f>
        <v>36.5</v>
      </c>
      <c r="L63" s="1"/>
    </row>
    <row r="64" spans="1:12" ht="15">
      <c r="A64" s="17">
        <v>35</v>
      </c>
      <c r="B64" s="29" t="s">
        <v>68</v>
      </c>
      <c r="C64" s="3"/>
      <c r="D64" s="22">
        <f>IF(_xlfn.IFERROR(C64/$C$4,1)=0,1,_xlfn.IFERROR(C64/$C$4,1))</f>
        <v>1</v>
      </c>
      <c r="E64" s="12"/>
      <c r="F64" s="13">
        <f>IF(_xlfn.IFERROR(E64/$C$5,1)=0,1,_xlfn.IFERROR(E64/$C$5,1))</f>
        <v>1</v>
      </c>
      <c r="G64" s="3"/>
      <c r="H64" s="4">
        <f>IF(_xlfn.IFERROR(G64/$C$6,1)=0,1,_xlfn.IFERROR(G64/$C$6,1))</f>
        <v>1</v>
      </c>
      <c r="I64" s="15">
        <f>SUM(D64,F64,H64)</f>
        <v>3</v>
      </c>
      <c r="J64" s="18">
        <f>SUM(--(FREQUENCY((I$12:I$77&lt;=I64)*I$12:I$77,I$12:I$77)&gt;0))</f>
        <v>36</v>
      </c>
      <c r="K64" s="16">
        <f>J64+IF(COUNTIF($J$12:$J$77,J64)&gt;1,0.5,0)</f>
        <v>36.5</v>
      </c>
      <c r="L64" s="1"/>
    </row>
    <row r="65" spans="1:12" ht="15">
      <c r="A65" s="17">
        <v>36</v>
      </c>
      <c r="B65" s="29" t="s">
        <v>67</v>
      </c>
      <c r="C65" s="3"/>
      <c r="D65" s="22">
        <f>IF(_xlfn.IFERROR(C65/$C$4,1)=0,1,_xlfn.IFERROR(C65/$C$4,1))</f>
        <v>1</v>
      </c>
      <c r="E65" s="12"/>
      <c r="F65" s="13">
        <f>IF(_xlfn.IFERROR(E65/$C$5,1)=0,1,_xlfn.IFERROR(E65/$C$5,1))</f>
        <v>1</v>
      </c>
      <c r="G65" s="3"/>
      <c r="H65" s="4">
        <f>IF(_xlfn.IFERROR(G65/$C$6,1)=0,1,_xlfn.IFERROR(G65/$C$6,1))</f>
        <v>1</v>
      </c>
      <c r="I65" s="15">
        <f>SUM(D65,F65,H65)</f>
        <v>3</v>
      </c>
      <c r="J65" s="18">
        <f>SUM(--(FREQUENCY((I$12:I$77&lt;=I65)*I$12:I$77,I$12:I$77)&gt;0))</f>
        <v>36</v>
      </c>
      <c r="K65" s="16">
        <f>J65+IF(COUNTIF($J$12:$J$77,J65)&gt;1,0.5,0)</f>
        <v>36.5</v>
      </c>
      <c r="L65" s="1"/>
    </row>
    <row r="66" spans="1:12" ht="15">
      <c r="A66" s="17">
        <v>40</v>
      </c>
      <c r="B66" s="29" t="s">
        <v>63</v>
      </c>
      <c r="C66" s="3"/>
      <c r="D66" s="22">
        <f>IF(_xlfn.IFERROR(C66/$C$4,1)=0,1,_xlfn.IFERROR(C66/$C$4,1))</f>
        <v>1</v>
      </c>
      <c r="E66" s="12"/>
      <c r="F66" s="13">
        <f>IF(_xlfn.IFERROR(E66/$C$5,1)=0,1,_xlfn.IFERROR(E66/$C$5,1))</f>
        <v>1</v>
      </c>
      <c r="G66" s="3"/>
      <c r="H66" s="4">
        <f>IF(_xlfn.IFERROR(G66/$C$6,1)=0,1,_xlfn.IFERROR(G66/$C$6,1))</f>
        <v>1</v>
      </c>
      <c r="I66" s="15">
        <f>SUM(D66,F66,H66)</f>
        <v>3</v>
      </c>
      <c r="J66" s="18">
        <f>SUM(--(FREQUENCY((I$12:I$77&lt;=I66)*I$12:I$77,I$12:I$77)&gt;0))</f>
        <v>36</v>
      </c>
      <c r="K66" s="16">
        <f>J66+IF(COUNTIF($J$12:$J$77,J66)&gt;1,0.5,0)</f>
        <v>36.5</v>
      </c>
      <c r="L66" s="1"/>
    </row>
    <row r="67" spans="1:11" ht="15">
      <c r="A67" s="17">
        <v>45</v>
      </c>
      <c r="B67" s="7" t="s">
        <v>54</v>
      </c>
      <c r="C67" s="3"/>
      <c r="D67" s="22">
        <f>IF(_xlfn.IFERROR(C67/$C$4,1)=0,1,_xlfn.IFERROR(C67/$C$4,1))</f>
        <v>1</v>
      </c>
      <c r="E67" s="12"/>
      <c r="F67" s="13">
        <f>IF(_xlfn.IFERROR(E67/$C$5,1)=0,1,_xlfn.IFERROR(E67/$C$5,1))</f>
        <v>1</v>
      </c>
      <c r="G67" s="3"/>
      <c r="H67" s="4">
        <f>IF(_xlfn.IFERROR(G67/$C$6,1)=0,1,_xlfn.IFERROR(G67/$C$6,1))</f>
        <v>1</v>
      </c>
      <c r="I67" s="15">
        <f>SUM(D67,F67,H67)</f>
        <v>3</v>
      </c>
      <c r="J67" s="18">
        <f>SUM(--(FREQUENCY((I$12:I$77&lt;=I67)*I$12:I$77,I$12:I$77)&gt;0))</f>
        <v>36</v>
      </c>
      <c r="K67" s="16">
        <f>J67+IF(COUNTIF($J$12:$J$77,J67)&gt;1,0.5,0)</f>
        <v>36.5</v>
      </c>
    </row>
    <row r="68" spans="1:11" ht="15">
      <c r="A68" s="17">
        <v>47</v>
      </c>
      <c r="B68" s="25" t="s">
        <v>65</v>
      </c>
      <c r="C68" s="3"/>
      <c r="D68" s="22">
        <f>IF(_xlfn.IFERROR(C68/$C$4,1)=0,1,_xlfn.IFERROR(C68/$C$4,1))</f>
        <v>1</v>
      </c>
      <c r="E68" s="12"/>
      <c r="F68" s="13">
        <f>IF(_xlfn.IFERROR(E68/$C$5,1)=0,1,_xlfn.IFERROR(E68/$C$5,1))</f>
        <v>1</v>
      </c>
      <c r="G68" s="3"/>
      <c r="H68" s="4">
        <f>IF(_xlfn.IFERROR(G68/$C$6,1)=0,1,_xlfn.IFERROR(G68/$C$6,1))</f>
        <v>1</v>
      </c>
      <c r="I68" s="15">
        <f>SUM(D68,F68,H68)</f>
        <v>3</v>
      </c>
      <c r="J68" s="18">
        <f>SUM(--(FREQUENCY((I$12:I$77&lt;=I68)*I$12:I$77,I$12:I$77)&gt;0))</f>
        <v>36</v>
      </c>
      <c r="K68" s="16">
        <f>J68+IF(COUNTIF($J$12:$J$77,J68)&gt;1,0.5,0)</f>
        <v>36.5</v>
      </c>
    </row>
    <row r="69" spans="1:11" ht="15">
      <c r="A69" s="17">
        <v>48</v>
      </c>
      <c r="B69" s="29" t="s">
        <v>61</v>
      </c>
      <c r="C69" s="3"/>
      <c r="D69" s="22">
        <f>IF(_xlfn.IFERROR(C69/$C$4,1)=0,1,_xlfn.IFERROR(C69/$C$4,1))</f>
        <v>1</v>
      </c>
      <c r="E69" s="12"/>
      <c r="F69" s="13">
        <f>IF(_xlfn.IFERROR(E69/$C$5,1)=0,1,_xlfn.IFERROR(E69/$C$5,1))</f>
        <v>1</v>
      </c>
      <c r="G69" s="3"/>
      <c r="H69" s="4">
        <f>IF(_xlfn.IFERROR(G69/$C$6,1)=0,1,_xlfn.IFERROR(G69/$C$6,1))</f>
        <v>1</v>
      </c>
      <c r="I69" s="15">
        <f>SUM(D69,F69,H69)</f>
        <v>3</v>
      </c>
      <c r="J69" s="18">
        <f>SUM(--(FREQUENCY((I$12:I$77&lt;=I69)*I$12:I$77,I$12:I$77)&gt;0))</f>
        <v>36</v>
      </c>
      <c r="K69" s="16">
        <f>J69+IF(COUNTIF($J$12:$J$77,J69)&gt;1,0.5,0)</f>
        <v>36.5</v>
      </c>
    </row>
    <row r="70" spans="1:11" ht="15">
      <c r="A70" s="17">
        <v>50</v>
      </c>
      <c r="B70" s="6" t="s">
        <v>52</v>
      </c>
      <c r="C70" s="3"/>
      <c r="D70" s="22">
        <f>IF(_xlfn.IFERROR(C70/$C$4,1)=0,1,_xlfn.IFERROR(C70/$C$4,1))</f>
        <v>1</v>
      </c>
      <c r="E70" s="12"/>
      <c r="F70" s="13">
        <f>IF(_xlfn.IFERROR(E70/$C$5,1)=0,1,_xlfn.IFERROR(E70/$C$5,1))</f>
        <v>1</v>
      </c>
      <c r="G70" s="3"/>
      <c r="H70" s="4">
        <f>IF(_xlfn.IFERROR(G70/$C$6,1)=0,1,_xlfn.IFERROR(G70/$C$6,1))</f>
        <v>1</v>
      </c>
      <c r="I70" s="15">
        <f>SUM(D70,F70,H70)</f>
        <v>3</v>
      </c>
      <c r="J70" s="18">
        <f>SUM(--(FREQUENCY((I$12:I$77&lt;=I70)*I$12:I$77,I$12:I$77)&gt;0))</f>
        <v>36</v>
      </c>
      <c r="K70" s="16">
        <f>J70+IF(COUNTIF($J$12:$J$77,J70)&gt;1,0.5,0)</f>
        <v>36.5</v>
      </c>
    </row>
    <row r="71" spans="1:11" ht="15">
      <c r="A71" s="17">
        <v>51</v>
      </c>
      <c r="B71" s="6" t="s">
        <v>55</v>
      </c>
      <c r="C71" s="3"/>
      <c r="D71" s="22">
        <f>IF(_xlfn.IFERROR(C71/$C$4,1)=0,1,_xlfn.IFERROR(C71/$C$4,1))</f>
        <v>1</v>
      </c>
      <c r="E71" s="12"/>
      <c r="F71" s="13">
        <f>IF(_xlfn.IFERROR(E71/$C$5,1)=0,1,_xlfn.IFERROR(E71/$C$5,1))</f>
        <v>1</v>
      </c>
      <c r="G71" s="3"/>
      <c r="H71" s="4">
        <f>IF(_xlfn.IFERROR(G71/$C$6,1)=0,1,_xlfn.IFERROR(G71/$C$6,1))</f>
        <v>1</v>
      </c>
      <c r="I71" s="15">
        <f>SUM(D71,F71,H71)</f>
        <v>3</v>
      </c>
      <c r="J71" s="18">
        <f>SUM(--(FREQUENCY((I$12:I$77&lt;=I71)*I$12:I$77,I$12:I$77)&gt;0))</f>
        <v>36</v>
      </c>
      <c r="K71" s="16">
        <f>J71+IF(COUNTIF($J$12:$J$77,J71)&gt;1,0.5,0)</f>
        <v>36.5</v>
      </c>
    </row>
    <row r="72" spans="1:11" ht="15">
      <c r="A72" s="17">
        <v>54</v>
      </c>
      <c r="B72" s="6" t="s">
        <v>51</v>
      </c>
      <c r="C72" s="3"/>
      <c r="D72" s="22">
        <f>IF(_xlfn.IFERROR(C72/$C$4,1)=0,1,_xlfn.IFERROR(C72/$C$4,1))</f>
        <v>1</v>
      </c>
      <c r="E72" s="12"/>
      <c r="F72" s="13">
        <f>IF(_xlfn.IFERROR(E72/$C$5,1)=0,1,_xlfn.IFERROR(E72/$C$5,1))</f>
        <v>1</v>
      </c>
      <c r="G72" s="3"/>
      <c r="H72" s="4">
        <f>IF(_xlfn.IFERROR(G72/$C$6,1)=0,1,_xlfn.IFERROR(G72/$C$6,1))</f>
        <v>1</v>
      </c>
      <c r="I72" s="15">
        <f>SUM(D72,F72,H72)</f>
        <v>3</v>
      </c>
      <c r="J72" s="18">
        <f>SUM(--(FREQUENCY((I$12:I$77&lt;=I72)*I$12:I$77,I$12:I$77)&gt;0))</f>
        <v>36</v>
      </c>
      <c r="K72" s="16">
        <f>J72+IF(COUNTIF($J$12:$J$77,J72)&gt;1,0.5,0)</f>
        <v>36.5</v>
      </c>
    </row>
    <row r="73" spans="1:11" ht="15">
      <c r="A73" s="17">
        <v>58</v>
      </c>
      <c r="B73" s="29" t="s">
        <v>69</v>
      </c>
      <c r="C73" s="3"/>
      <c r="D73" s="22">
        <f>IF(_xlfn.IFERROR(C73/$C$4,1)=0,1,_xlfn.IFERROR(C73/$C$4,1))</f>
        <v>1</v>
      </c>
      <c r="E73" s="12"/>
      <c r="F73" s="13">
        <f>IF(_xlfn.IFERROR(E73/$C$5,1)=0,1,_xlfn.IFERROR(E73/$C$5,1))</f>
        <v>1</v>
      </c>
      <c r="G73" s="3"/>
      <c r="H73" s="4">
        <f>IF(_xlfn.IFERROR(G73/$C$6,1)=0,1,_xlfn.IFERROR(G73/$C$6,1))</f>
        <v>1</v>
      </c>
      <c r="I73" s="15">
        <f>SUM(D73,F73,H73)</f>
        <v>3</v>
      </c>
      <c r="J73" s="18">
        <f>SUM(--(FREQUENCY((I$12:I$77&lt;=I73)*I$12:I$77,I$12:I$77)&gt;0))</f>
        <v>36</v>
      </c>
      <c r="K73" s="16">
        <f>J73+IF(COUNTIF($J$12:$J$77,J73)&gt;1,0.5,0)</f>
        <v>36.5</v>
      </c>
    </row>
    <row r="74" spans="1:11" ht="15">
      <c r="A74" s="17">
        <v>59</v>
      </c>
      <c r="B74" s="6" t="s">
        <v>22</v>
      </c>
      <c r="C74" s="3"/>
      <c r="D74" s="21">
        <f>IF(_xlfn.IFERROR(C74/$C$4,1)=0,1,_xlfn.IFERROR(C74/$C$4,1))</f>
        <v>1</v>
      </c>
      <c r="E74" s="12"/>
      <c r="F74" s="12">
        <f>IF(_xlfn.IFERROR(E74/$C$5,1)=0,1,_xlfn.IFERROR(E74/$C$5,1))</f>
        <v>1</v>
      </c>
      <c r="G74" s="3"/>
      <c r="H74" s="3">
        <f>IF(_xlfn.IFERROR(G74/$C$6,1)=0,1,_xlfn.IFERROR(G74/$C$6,1))</f>
        <v>1</v>
      </c>
      <c r="I74" s="15">
        <f>SUM(D74,F74,H74)</f>
        <v>3</v>
      </c>
      <c r="J74" s="18">
        <f>SUM(--(FREQUENCY((I$12:I$77&lt;=I74)*I$12:I$77,I$12:I$77)&gt;0))</f>
        <v>36</v>
      </c>
      <c r="K74" s="16">
        <f>J74+IF(COUNTIF($J$12:$J$77,J74)&gt;1,0.5,0)</f>
        <v>36.5</v>
      </c>
    </row>
    <row r="75" spans="1:11" ht="15">
      <c r="A75" s="17">
        <v>63</v>
      </c>
      <c r="B75" s="6" t="s">
        <v>32</v>
      </c>
      <c r="C75" s="3"/>
      <c r="D75" s="21">
        <f>IF(_xlfn.IFERROR(C75/$C$4,1)=0,1,_xlfn.IFERROR(C75/$C$4,1))</f>
        <v>1</v>
      </c>
      <c r="E75" s="12"/>
      <c r="F75" s="12">
        <f>IF(_xlfn.IFERROR(E75/$C$5,1)=0,1,_xlfn.IFERROR(E75/$C$5,1))</f>
        <v>1</v>
      </c>
      <c r="G75" s="3"/>
      <c r="H75" s="3">
        <f>IF(_xlfn.IFERROR(G75/$C$6,1)=0,1,_xlfn.IFERROR(G75/$C$6,1))</f>
        <v>1</v>
      </c>
      <c r="I75" s="15">
        <f>SUM(D75,F75,H75)</f>
        <v>3</v>
      </c>
      <c r="J75" s="18">
        <f>SUM(--(FREQUENCY((I$12:I$77&lt;=I75)*I$12:I$77,I$12:I$77)&gt;0))</f>
        <v>36</v>
      </c>
      <c r="K75" s="16">
        <f>J75+IF(COUNTIF($J$12:$J$77,J75)&gt;1,0.5,0)</f>
        <v>36.5</v>
      </c>
    </row>
    <row r="76" spans="1:11" ht="15">
      <c r="A76" s="17">
        <v>65</v>
      </c>
      <c r="B76" s="6" t="s">
        <v>31</v>
      </c>
      <c r="C76" s="3"/>
      <c r="D76" s="21">
        <f>IF(_xlfn.IFERROR(C76/$C$4,1)=0,1,_xlfn.IFERROR(C76/$C$4,1))</f>
        <v>1</v>
      </c>
      <c r="E76" s="12"/>
      <c r="F76" s="12">
        <f>IF(_xlfn.IFERROR(E76/$C$5,1)=0,1,_xlfn.IFERROR(E76/$C$5,1))</f>
        <v>1</v>
      </c>
      <c r="G76" s="3"/>
      <c r="H76" s="3">
        <f>IF(_xlfn.IFERROR(G76/$C$6,1)=0,1,_xlfn.IFERROR(G76/$C$6,1))</f>
        <v>1</v>
      </c>
      <c r="I76" s="15">
        <f>SUM(D76,F76,H76)</f>
        <v>3</v>
      </c>
      <c r="J76" s="18">
        <f>SUM(--(FREQUENCY((I$12:I$77&lt;=I76)*I$12:I$77,I$12:I$77)&gt;0))</f>
        <v>36</v>
      </c>
      <c r="K76" s="16">
        <f>J76+IF(COUNTIF($J$12:$J$77,J76)&gt;1,0.5,0)</f>
        <v>36.5</v>
      </c>
    </row>
    <row r="77" spans="1:11" ht="15">
      <c r="A77" s="17">
        <v>66</v>
      </c>
      <c r="B77" s="27"/>
      <c r="C77" s="5"/>
      <c r="D77" s="23">
        <f>IF(_xlfn.IFERROR(C77/$C$4,1)=0,1,_xlfn.IFERROR(C77/$C$4,1))</f>
        <v>1</v>
      </c>
      <c r="E77" s="14"/>
      <c r="F77" s="12">
        <f>IF(_xlfn.IFERROR(E77/$C$5,1)=0,1,_xlfn.IFERROR(E77/$C$5,1))</f>
        <v>1</v>
      </c>
      <c r="G77" s="5"/>
      <c r="H77" s="3">
        <f>IF(_xlfn.IFERROR(G77/$C$6,1)=0,1,_xlfn.IFERROR(G77/$C$6,1))</f>
        <v>1</v>
      </c>
      <c r="I77" s="15">
        <f>SUM(D77,F77,H77)</f>
        <v>3</v>
      </c>
      <c r="J77" s="18">
        <f>SUM(--(FREQUENCY((I$12:I$77&lt;=I77)*I$12:I$77,I$12:I$77)&gt;0))</f>
        <v>36</v>
      </c>
      <c r="K77" s="16">
        <f>J77+IF(COUNTIF($J$12:$J$77,J77)&gt;1,0.5,0)</f>
        <v>36.5</v>
      </c>
    </row>
  </sheetData>
  <sheetProtection/>
  <mergeCells count="4">
    <mergeCell ref="C9:D9"/>
    <mergeCell ref="E9:F9"/>
    <mergeCell ref="G9:H9"/>
    <mergeCell ref="A1:K1"/>
  </mergeCells>
  <printOptions/>
  <pageMargins left="0.7" right="0.7" top="0.75" bottom="0.75" header="0.3" footer="0.3"/>
  <pageSetup horizontalDpi="203" verticalDpi="203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ловись рыбка</dc:creator>
  <cp:keywords/>
  <dc:description/>
  <cp:lastModifiedBy>USER</cp:lastModifiedBy>
  <dcterms:created xsi:type="dcterms:W3CDTF">2016-10-13T04:26:29Z</dcterms:created>
  <dcterms:modified xsi:type="dcterms:W3CDTF">2017-12-11T06:53:25Z</dcterms:modified>
  <cp:category/>
  <cp:version/>
  <cp:contentType/>
  <cp:contentStatus/>
</cp:coreProperties>
</file>