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0490" windowHeight="7470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<sst xmlns="http://schemas.openxmlformats.org/spreadsheetml/2006/main" count="118" uniqueCount="108">
  <si>
    <t>п/н</t>
  </si>
  <si>
    <t xml:space="preserve">ФИО </t>
  </si>
  <si>
    <t>Назаровская мормышка</t>
  </si>
  <si>
    <t>Золотая мормышка</t>
  </si>
  <si>
    <t>Чемпионат КК</t>
  </si>
  <si>
    <t>место</t>
  </si>
  <si>
    <t>Коэффициент</t>
  </si>
  <si>
    <t xml:space="preserve">Место в рейтенге </t>
  </si>
  <si>
    <t>Почекутов Игорь Николаевич</t>
  </si>
  <si>
    <t>Касьянов Александр Владимирович</t>
  </si>
  <si>
    <t>Зуев Роман Евгеньевич</t>
  </si>
  <si>
    <t>Ощепков Андрей Сергеевич</t>
  </si>
  <si>
    <t>Романов Василий Александрович</t>
  </si>
  <si>
    <t>Зибенгар Андрей Юрьевич</t>
  </si>
  <si>
    <t>Чернов Сергей Александрович</t>
  </si>
  <si>
    <t>Ершов Александр Владимирович</t>
  </si>
  <si>
    <t>Лосев Виктор Павлович</t>
  </si>
  <si>
    <t>Лосев Виталий Викторович</t>
  </si>
  <si>
    <t>Кузнецов Иван Викторович</t>
  </si>
  <si>
    <t>Никифоров Юрий Юрьевич</t>
  </si>
  <si>
    <t>Черноморец Дмитрий Викторович</t>
  </si>
  <si>
    <t>Черноморец Виктор Иванович</t>
  </si>
  <si>
    <t>Чернигин Виктор Николаевич</t>
  </si>
  <si>
    <t>Тихонов Максим Сергеевич</t>
  </si>
  <si>
    <t>Голиков Александр Анатольевич</t>
  </si>
  <si>
    <t xml:space="preserve">Сиротин Евгений Леонидович </t>
  </si>
  <si>
    <t xml:space="preserve">Сиротин Сергей Леонидович </t>
  </si>
  <si>
    <t xml:space="preserve">Голубев Константин Васильевич </t>
  </si>
  <si>
    <t xml:space="preserve">Письменский Сергей Александрович </t>
  </si>
  <si>
    <t xml:space="preserve">Муратов Дмитрий Иванович </t>
  </si>
  <si>
    <t>Мальчевский Владимир Юрьевич</t>
  </si>
  <si>
    <t>Юцкий Павел Яникович</t>
  </si>
  <si>
    <t xml:space="preserve">Чижов Сергей Александрович </t>
  </si>
  <si>
    <t>Гагарин Роман Генадьевич</t>
  </si>
  <si>
    <t>Шегай Владимир Алексеевич</t>
  </si>
  <si>
    <t>Итоговый результат по Коэффициенту *</t>
  </si>
  <si>
    <t>Жеребцов А.</t>
  </si>
  <si>
    <t>Оршиг П.</t>
  </si>
  <si>
    <t>Столбец1</t>
  </si>
  <si>
    <t>Столбец2</t>
  </si>
  <si>
    <t>Столбец3</t>
  </si>
  <si>
    <t>Столбец4</t>
  </si>
  <si>
    <t>Столбец6</t>
  </si>
  <si>
    <t>Столбец7</t>
  </si>
  <si>
    <t>Столбец9</t>
  </si>
  <si>
    <t>Столбец10</t>
  </si>
  <si>
    <t>Столбец11</t>
  </si>
  <si>
    <t>Столбец12</t>
  </si>
  <si>
    <t>Столбец13</t>
  </si>
  <si>
    <t>Королев Александр Сергеевич</t>
  </si>
  <si>
    <t>Заделёнов Владимир Анатольевич</t>
  </si>
  <si>
    <t>Сухих Владимир Дмитриевич</t>
  </si>
  <si>
    <t>Романов Владимир Михайлович</t>
  </si>
  <si>
    <t>Гринин Александр Борисович</t>
  </si>
  <si>
    <t>Половинский Алексей Викторович</t>
  </si>
  <si>
    <t>Савостьянов Юрий Леонидович</t>
  </si>
  <si>
    <t>Зуева Анна Николаевна</t>
  </si>
  <si>
    <t>Петрова Ольга Сергеевна</t>
  </si>
  <si>
    <t>Тельнов Вячеслав Леонидович</t>
  </si>
  <si>
    <t>Кузьмин Игорь Анатольевич</t>
  </si>
  <si>
    <t>Гумённый Антон Андреевич</t>
  </si>
  <si>
    <t>Ревин А.В.</t>
  </si>
  <si>
    <t>Веденкин В.А.</t>
  </si>
  <si>
    <t>Первушин В.Н.</t>
  </si>
  <si>
    <t>Изгагин Р.В.</t>
  </si>
  <si>
    <t>Почекутова Алла Сергеевна</t>
  </si>
  <si>
    <t>Мавлеев Равиль Мингозитович</t>
  </si>
  <si>
    <t>Осипов Михаил Николаевич</t>
  </si>
  <si>
    <t>Осипов Евгениц Геннадьевич</t>
  </si>
  <si>
    <t>Хвостиков Владимир Николаевич</t>
  </si>
  <si>
    <t>Зуев Евгений Дмитриевич</t>
  </si>
  <si>
    <t>Марков Алексей Петрович</t>
  </si>
  <si>
    <t>Огородников Владимир Михайлович</t>
  </si>
  <si>
    <t>Зырянов Сергей Владимирович</t>
  </si>
  <si>
    <t>Тарабрин Станислав Сергеевич</t>
  </si>
  <si>
    <t>Ануфриев Павел Александрович</t>
  </si>
  <si>
    <t>Пантевич Владислав Янисович</t>
  </si>
  <si>
    <t>Плясунов Сергей Александрович</t>
  </si>
  <si>
    <t>Иванова Оксана Евгеньевна</t>
  </si>
  <si>
    <t>Островских Киррил Игоревич</t>
  </si>
  <si>
    <t>Воробьев Дмитрий Николаевич</t>
  </si>
  <si>
    <t>Иванов Евгений Львович</t>
  </si>
  <si>
    <t>Познанский Александр Анатольевич</t>
  </si>
  <si>
    <t>Ануфриев Александр Юрьевич</t>
  </si>
  <si>
    <t>Кочура Олег Владимирович</t>
  </si>
  <si>
    <t>Столбец102</t>
  </si>
  <si>
    <t>Столбец103</t>
  </si>
  <si>
    <t>Золотая мормышка (Новосибирск)</t>
  </si>
  <si>
    <t>Сергиенко Г.И.</t>
  </si>
  <si>
    <t>Бабич Вячеслав Вадимович</t>
  </si>
  <si>
    <t>Пономарева Полина Александровна</t>
  </si>
  <si>
    <t>Кочкина Анастасия Александровна</t>
  </si>
  <si>
    <t>Брагин Виталий Николаевич</t>
  </si>
  <si>
    <t>Пономарев Дмитрий Сергеевич</t>
  </si>
  <si>
    <t>Куликов Максим Леонидович</t>
  </si>
  <si>
    <t>Филиппов Александр Сергеевич</t>
  </si>
  <si>
    <t>Лукащук Сергей Александрович</t>
  </si>
  <si>
    <t>Чуканов Виктор Константинович</t>
  </si>
  <si>
    <t>Бабак Андрей Васильевич</t>
  </si>
  <si>
    <t>Карцев Дмитрий Петрович</t>
  </si>
  <si>
    <t>Филимонов Юрий Валерьевич</t>
  </si>
  <si>
    <t>Козлов Павел Анатольевич</t>
  </si>
  <si>
    <t>Козыренко Алексей Викторович</t>
  </si>
  <si>
    <t>Потылицин Вячеслав Леонидович</t>
  </si>
  <si>
    <t>Петраков Андрей Григорьевич</t>
  </si>
  <si>
    <t>Давыдов Михаил Валентинович</t>
  </si>
  <si>
    <t>Лютов Владимир Владимирович</t>
  </si>
  <si>
    <t>Рейтинг (Красноярский край) 2018-2019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</si>
</sst>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0" xfId="15" applyBorder="1" applyAlignment="1">
      <alignment/>
    </xf>
    <xf numFmtId="0" fontId="0" fillId="2" borderId="10" xfId="15" applyNumberFormat="1" applyBorder="1" applyAlignment="1">
      <alignment/>
    </xf>
    <xf numFmtId="0" fontId="0" fillId="2" borderId="11" xfId="15" applyBorder="1" applyAlignment="1">
      <alignment/>
    </xf>
    <xf numFmtId="0" fontId="0" fillId="3" borderId="10" xfId="16" applyBorder="1" applyAlignment="1">
      <alignment/>
    </xf>
    <xf numFmtId="0" fontId="0" fillId="9" borderId="2" xfId="22" applyBorder="1" applyAlignment="1">
      <alignment/>
    </xf>
    <xf numFmtId="0" fontId="0" fillId="9" borderId="2" xfId="22" applyBorder="1" applyAlignment="1">
      <alignment horizontal="center"/>
    </xf>
    <xf numFmtId="0" fontId="0" fillId="9" borderId="2" xfId="22" applyBorder="1" applyAlignment="1">
      <alignment horizontal="center" wrapText="1"/>
    </xf>
    <xf numFmtId="0" fontId="0" fillId="9" borderId="2" xfId="22" applyBorder="1" applyAlignment="1">
      <alignment horizontal="center" vertical="center"/>
    </xf>
    <xf numFmtId="0" fontId="0" fillId="4" borderId="10" xfId="17" applyBorder="1" applyAlignment="1">
      <alignment/>
    </xf>
    <xf numFmtId="0" fontId="0" fillId="4" borderId="10" xfId="17" applyNumberFormat="1" applyBorder="1" applyAlignment="1">
      <alignment/>
    </xf>
    <xf numFmtId="0" fontId="0" fillId="4" borderId="11" xfId="17" applyBorder="1" applyAlignment="1">
      <alignment/>
    </xf>
    <xf numFmtId="164" fontId="0" fillId="7" borderId="10" xfId="20" applyNumberFormat="1" applyBorder="1" applyAlignment="1">
      <alignment horizontal="center"/>
    </xf>
    <xf numFmtId="0" fontId="0" fillId="7" borderId="12" xfId="20" applyBorder="1" applyAlignment="1">
      <alignment horizontal="center"/>
    </xf>
    <xf numFmtId="0" fontId="0" fillId="3" borderId="13" xfId="16" applyBorder="1" applyAlignment="1">
      <alignment/>
    </xf>
    <xf numFmtId="0" fontId="0" fillId="7" borderId="10" xfId="20" applyBorder="1" applyAlignment="1">
      <alignment horizontal="center"/>
    </xf>
    <xf numFmtId="0" fontId="0" fillId="9" borderId="2" xfId="22" applyBorder="1" applyAlignment="1" applyProtection="1">
      <alignment/>
      <protection hidden="1"/>
    </xf>
    <xf numFmtId="0" fontId="0" fillId="9" borderId="2" xfId="22" applyBorder="1" applyAlignment="1" applyProtection="1">
      <alignment horizontal="center"/>
      <protection hidden="1"/>
    </xf>
    <xf numFmtId="0" fontId="0" fillId="2" borderId="10" xfId="15" applyBorder="1" applyAlignment="1" applyProtection="1">
      <alignment/>
      <protection hidden="1"/>
    </xf>
    <xf numFmtId="0" fontId="0" fillId="2" borderId="10" xfId="15" applyNumberFormat="1" applyBorder="1" applyAlignment="1" applyProtection="1">
      <alignment/>
      <protection hidden="1"/>
    </xf>
    <xf numFmtId="0" fontId="0" fillId="2" borderId="11" xfId="15" applyNumberFormat="1" applyBorder="1" applyAlignment="1" applyProtection="1">
      <alignment/>
      <protection hidden="1"/>
    </xf>
    <xf numFmtId="0" fontId="0" fillId="6" borderId="0" xfId="19" applyAlignment="1">
      <alignment/>
    </xf>
    <xf numFmtId="0" fontId="0" fillId="3" borderId="10" xfId="16" applyFont="1" applyBorder="1" applyAlignment="1">
      <alignment wrapText="1"/>
    </xf>
    <xf numFmtId="0" fontId="0" fillId="3" borderId="11" xfId="16" applyFont="1" applyBorder="1" applyAlignment="1">
      <alignment/>
    </xf>
    <xf numFmtId="0" fontId="0" fillId="3" borderId="10" xfId="16" applyFont="1" applyBorder="1" applyAlignment="1">
      <alignment/>
    </xf>
    <xf numFmtId="0" fontId="0" fillId="3" borderId="10" xfId="16" applyFont="1" applyBorder="1" applyAlignment="1">
      <alignment/>
    </xf>
    <xf numFmtId="0" fontId="0" fillId="3" borderId="10" xfId="16" applyFont="1" applyBorder="1" applyAlignment="1">
      <alignment/>
    </xf>
    <xf numFmtId="0" fontId="0" fillId="4" borderId="10" xfId="15" applyFill="1" applyBorder="1" applyAlignment="1">
      <alignment/>
    </xf>
    <xf numFmtId="0" fontId="0" fillId="4" borderId="10" xfId="15" applyNumberFormat="1" applyFill="1" applyBorder="1" applyAlignment="1">
      <alignment/>
    </xf>
    <xf numFmtId="0" fontId="0" fillId="9" borderId="14" xfId="22" applyBorder="1" applyAlignment="1">
      <alignment horizontal="center"/>
    </xf>
    <xf numFmtId="0" fontId="0" fillId="9" borderId="15" xfId="22" applyBorder="1" applyAlignment="1">
      <alignment horizontal="center"/>
    </xf>
    <xf numFmtId="0" fontId="0" fillId="9" borderId="14" xfId="22" applyFont="1" applyBorder="1" applyAlignment="1">
      <alignment horizontal="center"/>
    </xf>
    <xf numFmtId="0" fontId="37" fillId="3" borderId="0" xfId="0" applyFont="1" applyFill="1" applyAlignment="1">
      <alignment horizontal="center"/>
    </xf>
    <xf numFmtId="0" fontId="0" fillId="9" borderId="14" xfId="22" applyFont="1" applyBorder="1" applyAlignment="1">
      <alignment horizontal="center" wrapText="1"/>
    </xf>
    <xf numFmtId="0" fontId="0" fillId="9" borderId="15" xfId="22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A11:M97" comment="" totalsRowShown="0">
  <autoFilter ref="A11:M97"/>
  <tableColumns count="13">
    <tableColumn id="1" name="Столбец1"/>
    <tableColumn id="2" name="Столбец2"/>
    <tableColumn id="3" name="Столбец3"/>
    <tableColumn id="4" name="Столбец4"/>
    <tableColumn id="6" name="Столбец6"/>
    <tableColumn id="7" name="Столбец7"/>
    <tableColumn id="9" name="Столбец9"/>
    <tableColumn id="10" name="Столбец10"/>
    <tableColumn id="15" name="Столбец102"/>
    <tableColumn id="16" name="Столбец103"/>
    <tableColumn id="11" name="Столбец11"/>
    <tableColumn id="12" name="Столбец12"/>
    <tableColumn id="13" name="Столбец1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97"/>
  <sheetViews>
    <sheetView tabSelected="1" zoomScalePageLayoutView="0" workbookViewId="0" topLeftCell="A1">
      <selection activeCell="D2" sqref="D1:D16384"/>
    </sheetView>
  </sheetViews>
  <sheetFormatPr defaultColWidth="9.140625" defaultRowHeight="15"/>
  <cols>
    <col min="1" max="1" width="11.8515625" style="0" customWidth="1"/>
    <col min="2" max="2" width="36.00390625" style="0" customWidth="1"/>
    <col min="3" max="3" width="23.140625" style="0" customWidth="1"/>
    <col min="4" max="4" width="4.8515625" style="0" hidden="1" customWidth="1"/>
    <col min="5" max="5" width="21.8515625" style="0" customWidth="1"/>
    <col min="6" max="6" width="19.7109375" style="0" hidden="1" customWidth="1"/>
    <col min="7" max="7" width="18.28125" style="0" customWidth="1"/>
    <col min="8" max="8" width="17.28125" style="0" hidden="1" customWidth="1"/>
    <col min="9" max="9" width="22.7109375" style="0" customWidth="1"/>
    <col min="10" max="10" width="17.421875" style="0" hidden="1" customWidth="1"/>
    <col min="11" max="11" width="21.28125" style="2" customWidth="1"/>
    <col min="12" max="12" width="20.140625" style="2" hidden="1" customWidth="1"/>
    <col min="13" max="13" width="17.7109375" style="2" bestFit="1" customWidth="1"/>
    <col min="14" max="14" width="9.140625" style="0" hidden="1" customWidth="1"/>
    <col min="17" max="20" width="11.8515625" style="0" customWidth="1"/>
  </cols>
  <sheetData>
    <row r="1" spans="1:13" ht="28.5">
      <c r="A1" s="34" t="s">
        <v>107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4" spans="2:3" ht="15">
      <c r="B4" s="23" t="s">
        <v>2</v>
      </c>
      <c r="C4" s="23">
        <v>38</v>
      </c>
    </row>
    <row r="5" spans="2:3" ht="15">
      <c r="B5" s="23" t="s">
        <v>3</v>
      </c>
      <c r="C5" s="23">
        <v>29</v>
      </c>
    </row>
    <row r="6" spans="2:3" ht="15">
      <c r="B6" s="23" t="s">
        <v>4</v>
      </c>
      <c r="C6" s="23">
        <v>24</v>
      </c>
    </row>
    <row r="7" spans="2:3" ht="15">
      <c r="B7" s="23" t="s">
        <v>87</v>
      </c>
      <c r="C7" s="23">
        <v>67</v>
      </c>
    </row>
    <row r="9" spans="1:13" ht="30">
      <c r="A9" s="7"/>
      <c r="B9" s="7"/>
      <c r="C9" s="31" t="s">
        <v>2</v>
      </c>
      <c r="D9" s="32"/>
      <c r="E9" s="33" t="s">
        <v>3</v>
      </c>
      <c r="F9" s="32"/>
      <c r="G9" s="33" t="s">
        <v>4</v>
      </c>
      <c r="H9" s="32"/>
      <c r="I9" s="35" t="s">
        <v>87</v>
      </c>
      <c r="J9" s="36"/>
      <c r="K9" s="9" t="s">
        <v>35</v>
      </c>
      <c r="L9" s="10"/>
      <c r="M9" s="10" t="s">
        <v>7</v>
      </c>
    </row>
    <row r="10" spans="1:13" ht="15">
      <c r="A10" s="7" t="s">
        <v>0</v>
      </c>
      <c r="B10" s="7" t="s">
        <v>1</v>
      </c>
      <c r="C10" s="7" t="s">
        <v>5</v>
      </c>
      <c r="D10" s="18" t="s">
        <v>6</v>
      </c>
      <c r="E10" s="7" t="s">
        <v>5</v>
      </c>
      <c r="F10" s="7" t="s">
        <v>6</v>
      </c>
      <c r="G10" s="7" t="s">
        <v>5</v>
      </c>
      <c r="H10" s="7" t="s">
        <v>6</v>
      </c>
      <c r="I10" s="7" t="s">
        <v>5</v>
      </c>
      <c r="J10" s="7" t="s">
        <v>6</v>
      </c>
      <c r="K10" s="9"/>
      <c r="L10" s="10"/>
      <c r="M10" s="10"/>
    </row>
    <row r="11" spans="1:13" ht="15" customHeight="1">
      <c r="A11" s="7" t="s">
        <v>38</v>
      </c>
      <c r="B11" s="7" t="s">
        <v>39</v>
      </c>
      <c r="C11" s="8" t="s">
        <v>40</v>
      </c>
      <c r="D11" s="19" t="s">
        <v>41</v>
      </c>
      <c r="E11" s="8" t="s">
        <v>42</v>
      </c>
      <c r="F11" s="8" t="s">
        <v>43</v>
      </c>
      <c r="G11" s="8" t="s">
        <v>44</v>
      </c>
      <c r="H11" s="8" t="s">
        <v>45</v>
      </c>
      <c r="I11" s="8" t="s">
        <v>85</v>
      </c>
      <c r="J11" s="8" t="s">
        <v>86</v>
      </c>
      <c r="K11" s="9" t="s">
        <v>46</v>
      </c>
      <c r="L11" s="10" t="s">
        <v>47</v>
      </c>
      <c r="M11" s="10" t="s">
        <v>48</v>
      </c>
    </row>
    <row r="12" spans="1:14" ht="15">
      <c r="A12" s="16">
        <v>29</v>
      </c>
      <c r="B12" s="24" t="s">
        <v>49</v>
      </c>
      <c r="C12" s="3">
        <v>1</v>
      </c>
      <c r="D12" s="21">
        <f aca="true" t="shared" si="0" ref="D12:D43">IF(_xlfn.IFERROR(C12/$C$4,1)=0,1,_xlfn.IFERROR(C12/$C$4,1))</f>
        <v>0.02631578947368421</v>
      </c>
      <c r="E12" s="11">
        <v>1</v>
      </c>
      <c r="F12" s="11">
        <f aca="true" t="shared" si="1" ref="F12:F43">IF(_xlfn.IFERROR(E12/$C$5,1)=0,1,_xlfn.IFERROR(E12/$C$5,1))</f>
        <v>0.034482758620689655</v>
      </c>
      <c r="G12" s="3">
        <v>11</v>
      </c>
      <c r="H12" s="3">
        <f aca="true" t="shared" si="2" ref="H12:H43">IF(_xlfn.IFERROR(G12/$C$6,1)=0,1,_xlfn.IFERROR(G12/$C$6,1))</f>
        <v>0.4583333333333333</v>
      </c>
      <c r="I12" s="29"/>
      <c r="J12" s="29">
        <f aca="true" t="shared" si="3" ref="J12:J43">IF(_xlfn.IFERROR(I12/$C$7,1)=0,1,_xlfn.IFERROR(I12/$C$7,1))</f>
        <v>1</v>
      </c>
      <c r="K12" s="14">
        <f>IF(0,"",SMALL((D12,F12,H12,J12),1)+SMALL((D12,F12,H12,J12),2))</f>
        <v>0.060798548094373864</v>
      </c>
      <c r="L12" s="17">
        <f aca="true" t="shared" si="4" ref="L12:L43">SUM(--(FREQUENCY((K$12:K$97&lt;=K12)*K$12:K$97,K$12:K$97)&gt;0))</f>
        <v>1</v>
      </c>
      <c r="M12" s="15">
        <f aca="true" t="shared" si="5" ref="M12:M43">L12+IF(COUNTIF($L$12:$L$97,L12)&gt;1,0.5,0)</f>
        <v>1</v>
      </c>
      <c r="N12" s="1">
        <f>RANK(K13,$K$12:$K$97,1)-SUMPRODUCT((K13&gt;$K$12:$K$97)*(MATCH($K$12:$K$97,$K$12:$K$97,)&lt;&gt;ROW($K$12:$K$97)-4))</f>
        <v>1</v>
      </c>
    </row>
    <row r="13" spans="1:14" ht="15">
      <c r="A13" s="16">
        <v>43</v>
      </c>
      <c r="B13" s="6" t="s">
        <v>19</v>
      </c>
      <c r="C13" s="3">
        <v>5</v>
      </c>
      <c r="D13" s="20">
        <f t="shared" si="0"/>
        <v>0.13157894736842105</v>
      </c>
      <c r="E13" s="11">
        <v>12</v>
      </c>
      <c r="F13" s="11">
        <f t="shared" si="1"/>
        <v>0.41379310344827586</v>
      </c>
      <c r="G13" s="3">
        <v>2</v>
      </c>
      <c r="H13" s="3">
        <f t="shared" si="2"/>
        <v>0.08333333333333333</v>
      </c>
      <c r="I13" s="29"/>
      <c r="J13" s="29">
        <f t="shared" si="3"/>
        <v>1</v>
      </c>
      <c r="K13" s="14">
        <f>IF(0,"",SMALL((D13,F13,H13,J13),1)+SMALL((D13,F13,H13,J13),2))</f>
        <v>0.2149122807017544</v>
      </c>
      <c r="L13" s="17">
        <f t="shared" si="4"/>
        <v>2</v>
      </c>
      <c r="M13" s="15">
        <f t="shared" si="5"/>
        <v>2</v>
      </c>
      <c r="N13" s="1">
        <f>RANK(K14,$K$12:$K$97,1)-SUMPRODUCT((K14&gt;$K$12:$K$97)*(MATCH($K$12:$K$97,$K$12:$K$97,)&lt;&gt;ROW($K$12:$K$97)-4))</f>
        <v>1</v>
      </c>
    </row>
    <row r="14" spans="1:14" ht="15">
      <c r="A14" s="16">
        <v>14</v>
      </c>
      <c r="B14" s="6" t="s">
        <v>15</v>
      </c>
      <c r="C14" s="3">
        <v>4</v>
      </c>
      <c r="D14" s="20">
        <f t="shared" si="0"/>
        <v>0.10526315789473684</v>
      </c>
      <c r="E14" s="11">
        <v>5</v>
      </c>
      <c r="F14" s="11">
        <f t="shared" si="1"/>
        <v>0.1724137931034483</v>
      </c>
      <c r="G14" s="3">
        <v>4</v>
      </c>
      <c r="H14" s="3">
        <f t="shared" si="2"/>
        <v>0.16666666666666666</v>
      </c>
      <c r="I14" s="29">
        <v>11</v>
      </c>
      <c r="J14" s="29">
        <f t="shared" si="3"/>
        <v>0.16417910447761194</v>
      </c>
      <c r="K14" s="14">
        <f>IF(0,"",SMALL((D14,F14,H14,J14),1)+SMALL((D14,F14,H14,J14),2))</f>
        <v>0.2694422623723488</v>
      </c>
      <c r="L14" s="17">
        <f t="shared" si="4"/>
        <v>3</v>
      </c>
      <c r="M14" s="15">
        <f t="shared" si="5"/>
        <v>3</v>
      </c>
      <c r="N14" s="1">
        <f>RANK(K15,$K$12:$K$97,1)-SUMPRODUCT((K15&gt;$K$12:$K$97)*(MATCH($K$12:$K$97,$K$12:$K$97,)&lt;&gt;ROW($K$12:$K$97)-4))</f>
        <v>1</v>
      </c>
    </row>
    <row r="15" spans="1:14" ht="15">
      <c r="A15" s="16">
        <v>61</v>
      </c>
      <c r="B15" s="28" t="s">
        <v>8</v>
      </c>
      <c r="C15" s="3"/>
      <c r="D15" s="20">
        <f t="shared" si="0"/>
        <v>1</v>
      </c>
      <c r="E15" s="11">
        <v>9</v>
      </c>
      <c r="F15" s="11">
        <f t="shared" si="1"/>
        <v>0.3103448275862069</v>
      </c>
      <c r="G15" s="3">
        <v>1</v>
      </c>
      <c r="H15" s="3">
        <f t="shared" si="2"/>
        <v>0.041666666666666664</v>
      </c>
      <c r="I15" s="29"/>
      <c r="J15" s="29">
        <f t="shared" si="3"/>
        <v>1</v>
      </c>
      <c r="K15" s="14">
        <f>IF(0,"",SMALL((D15,F15,H15,J15),1)+SMALL((D15,F15,H15,J15),2))</f>
        <v>0.3520114942528736</v>
      </c>
      <c r="L15" s="17">
        <f t="shared" si="4"/>
        <v>4</v>
      </c>
      <c r="M15" s="15">
        <f t="shared" si="5"/>
        <v>4</v>
      </c>
      <c r="N15" s="1">
        <f>RANK(K16,$K$12:$K$97,1)-SUMPRODUCT((K16&gt;$K$12:$K$97)*(MATCH($K$12:$K$97,$K$12:$K$97,)&lt;&gt;ROW($K$12:$K$97)-4))</f>
        <v>1</v>
      </c>
    </row>
    <row r="16" spans="1:14" ht="15">
      <c r="A16" s="16">
        <v>36</v>
      </c>
      <c r="B16" s="6" t="s">
        <v>17</v>
      </c>
      <c r="C16" s="3"/>
      <c r="D16" s="20">
        <f t="shared" si="0"/>
        <v>1</v>
      </c>
      <c r="E16" s="11">
        <v>10</v>
      </c>
      <c r="F16" s="11">
        <f t="shared" si="1"/>
        <v>0.3448275862068966</v>
      </c>
      <c r="G16" s="3">
        <v>7</v>
      </c>
      <c r="H16" s="3">
        <f t="shared" si="2"/>
        <v>0.2916666666666667</v>
      </c>
      <c r="I16" s="29">
        <v>6</v>
      </c>
      <c r="J16" s="29">
        <f t="shared" si="3"/>
        <v>0.08955223880597014</v>
      </c>
      <c r="K16" s="14">
        <f>IF(0,"",SMALL((D16,F16,H16,J16),1)+SMALL((D16,F16,H16,J16),2))</f>
        <v>0.3812189054726368</v>
      </c>
      <c r="L16" s="17">
        <f t="shared" si="4"/>
        <v>5</v>
      </c>
      <c r="M16" s="15">
        <f t="shared" si="5"/>
        <v>5</v>
      </c>
      <c r="N16" s="1">
        <f>RANK(K17,$K$12:$K$97,1)-SUMPRODUCT((K17&gt;$K$12:$K$97)*(MATCH($K$12:$K$97,$K$12:$K$97,)&lt;&gt;ROW($K$12:$K$97)-4))</f>
        <v>1</v>
      </c>
    </row>
    <row r="17" spans="1:14" ht="15">
      <c r="A17" s="16">
        <v>42</v>
      </c>
      <c r="B17" s="6" t="s">
        <v>29</v>
      </c>
      <c r="C17" s="3">
        <v>10</v>
      </c>
      <c r="D17" s="20">
        <f t="shared" si="0"/>
        <v>0.2631578947368421</v>
      </c>
      <c r="E17" s="11">
        <v>22</v>
      </c>
      <c r="F17" s="11">
        <f t="shared" si="1"/>
        <v>0.7586206896551724</v>
      </c>
      <c r="G17" s="3">
        <v>3</v>
      </c>
      <c r="H17" s="3">
        <f t="shared" si="2"/>
        <v>0.125</v>
      </c>
      <c r="I17" s="29"/>
      <c r="J17" s="29">
        <f t="shared" si="3"/>
        <v>1</v>
      </c>
      <c r="K17" s="14">
        <f>IF(0,"",SMALL((D17,F17,H17,J17),1)+SMALL((D17,F17,H17,J17),2))</f>
        <v>0.3881578947368421</v>
      </c>
      <c r="L17" s="17">
        <f t="shared" si="4"/>
        <v>6</v>
      </c>
      <c r="M17" s="15">
        <f t="shared" si="5"/>
        <v>6</v>
      </c>
      <c r="N17" s="1" t="e">
        <f>RANK(#REF!,$K$12:$K$97,1)-SUMPRODUCT((#REF!&gt;$K$12:$K$97)*(MATCH($K$12:$K$97,$K$12:$K$97,)&lt;&gt;ROW($K$12:$K$97)-4))</f>
        <v>#REF!</v>
      </c>
    </row>
    <row r="18" spans="1:14" ht="15">
      <c r="A18" s="16">
        <v>32</v>
      </c>
      <c r="B18" s="6" t="s">
        <v>18</v>
      </c>
      <c r="C18" s="3">
        <v>8</v>
      </c>
      <c r="D18" s="20">
        <f t="shared" si="0"/>
        <v>0.21052631578947367</v>
      </c>
      <c r="E18" s="11">
        <v>11</v>
      </c>
      <c r="F18" s="11">
        <f t="shared" si="1"/>
        <v>0.3793103448275862</v>
      </c>
      <c r="G18" s="3">
        <v>6</v>
      </c>
      <c r="H18" s="3">
        <f t="shared" si="2"/>
        <v>0.25</v>
      </c>
      <c r="I18" s="29"/>
      <c r="J18" s="29">
        <f t="shared" si="3"/>
        <v>1</v>
      </c>
      <c r="K18" s="14">
        <f>IF(0,"",SMALL((D18,F18,H18,J18),1)+SMALL((D18,F18,H18,J18),2))</f>
        <v>0.4605263157894737</v>
      </c>
      <c r="L18" s="17">
        <f t="shared" si="4"/>
        <v>7</v>
      </c>
      <c r="M18" s="15">
        <f t="shared" si="5"/>
        <v>7</v>
      </c>
      <c r="N18" s="1"/>
    </row>
    <row r="19" spans="1:14" ht="15">
      <c r="A19" s="16">
        <v>64</v>
      </c>
      <c r="B19" s="6" t="s">
        <v>12</v>
      </c>
      <c r="C19" s="3"/>
      <c r="D19" s="20">
        <f t="shared" si="0"/>
        <v>1</v>
      </c>
      <c r="E19" s="11">
        <v>7</v>
      </c>
      <c r="F19" s="11">
        <f t="shared" si="1"/>
        <v>0.2413793103448276</v>
      </c>
      <c r="G19" s="3"/>
      <c r="H19" s="3">
        <f t="shared" si="2"/>
        <v>1</v>
      </c>
      <c r="I19" s="29">
        <v>19</v>
      </c>
      <c r="J19" s="29">
        <f t="shared" si="3"/>
        <v>0.2835820895522388</v>
      </c>
      <c r="K19" s="14">
        <f>IF(0,"",SMALL((D19,F19,H19,J19),1)+SMALL((D19,F19,H19,J19),2))</f>
        <v>0.5249613998970664</v>
      </c>
      <c r="L19" s="17">
        <f t="shared" si="4"/>
        <v>8</v>
      </c>
      <c r="M19" s="15">
        <f t="shared" si="5"/>
        <v>8</v>
      </c>
      <c r="N19" s="1"/>
    </row>
    <row r="20" spans="1:14" ht="15">
      <c r="A20" s="16">
        <v>80</v>
      </c>
      <c r="B20" s="6" t="s">
        <v>20</v>
      </c>
      <c r="C20" s="3">
        <v>9</v>
      </c>
      <c r="D20" s="20">
        <f t="shared" si="0"/>
        <v>0.23684210526315788</v>
      </c>
      <c r="E20" s="11">
        <v>16</v>
      </c>
      <c r="F20" s="11">
        <f t="shared" si="1"/>
        <v>0.5517241379310345</v>
      </c>
      <c r="G20" s="3">
        <v>15</v>
      </c>
      <c r="H20" s="3">
        <f t="shared" si="2"/>
        <v>0.625</v>
      </c>
      <c r="I20" s="29">
        <v>21</v>
      </c>
      <c r="J20" s="29">
        <f t="shared" si="3"/>
        <v>0.31343283582089554</v>
      </c>
      <c r="K20" s="14">
        <f>IF(0,"",SMALL((D20,F20,H20,J20),1)+SMALL((D20,F20,H20,J20),2))</f>
        <v>0.5502749410840534</v>
      </c>
      <c r="L20" s="17">
        <f t="shared" si="4"/>
        <v>9</v>
      </c>
      <c r="M20" s="15">
        <f t="shared" si="5"/>
        <v>9</v>
      </c>
      <c r="N20" s="1"/>
    </row>
    <row r="21" spans="1:14" ht="15">
      <c r="A21" s="16">
        <v>49</v>
      </c>
      <c r="B21" s="6" t="s">
        <v>11</v>
      </c>
      <c r="C21" s="3"/>
      <c r="D21" s="20">
        <f t="shared" si="0"/>
        <v>1</v>
      </c>
      <c r="E21" s="11">
        <v>6</v>
      </c>
      <c r="F21" s="11">
        <f t="shared" si="1"/>
        <v>0.20689655172413793</v>
      </c>
      <c r="G21" s="3">
        <v>9</v>
      </c>
      <c r="H21" s="3">
        <f t="shared" si="2"/>
        <v>0.375</v>
      </c>
      <c r="I21" s="29"/>
      <c r="J21" s="29">
        <f t="shared" si="3"/>
        <v>1</v>
      </c>
      <c r="K21" s="14">
        <f>IF(0,"",SMALL((D21,F21,H21,J21),1)+SMALL((D21,F21,H21,J21),2))</f>
        <v>0.5818965517241379</v>
      </c>
      <c r="L21" s="17">
        <f t="shared" si="4"/>
        <v>10</v>
      </c>
      <c r="M21" s="15">
        <f t="shared" si="5"/>
        <v>10</v>
      </c>
      <c r="N21" s="1"/>
    </row>
    <row r="22" spans="1:14" ht="15">
      <c r="A22" s="16">
        <v>56</v>
      </c>
      <c r="B22" s="28" t="s">
        <v>82</v>
      </c>
      <c r="C22" s="3">
        <v>13</v>
      </c>
      <c r="D22" s="21">
        <f t="shared" si="0"/>
        <v>0.34210526315789475</v>
      </c>
      <c r="E22" s="11">
        <v>14</v>
      </c>
      <c r="F22" s="12">
        <f t="shared" si="1"/>
        <v>0.4827586206896552</v>
      </c>
      <c r="G22" s="3">
        <v>8</v>
      </c>
      <c r="H22" s="4">
        <f t="shared" si="2"/>
        <v>0.3333333333333333</v>
      </c>
      <c r="I22" s="30"/>
      <c r="J22" s="30">
        <f t="shared" si="3"/>
        <v>1</v>
      </c>
      <c r="K22" s="14">
        <f>IF(0,"",SMALL((D22,F22,H22,J22),1)+SMALL((D22,F22,H22,J22),2))</f>
        <v>0.6754385964912281</v>
      </c>
      <c r="L22" s="17">
        <f t="shared" si="4"/>
        <v>11</v>
      </c>
      <c r="M22" s="15">
        <f t="shared" si="5"/>
        <v>11</v>
      </c>
      <c r="N22" s="1"/>
    </row>
    <row r="23" spans="1:14" ht="15">
      <c r="A23" s="16">
        <v>7</v>
      </c>
      <c r="B23" s="28" t="s">
        <v>80</v>
      </c>
      <c r="C23" s="3">
        <v>2</v>
      </c>
      <c r="D23" s="21">
        <f t="shared" si="0"/>
        <v>0.05263157894736842</v>
      </c>
      <c r="E23" s="11">
        <v>19</v>
      </c>
      <c r="F23" s="12">
        <f t="shared" si="1"/>
        <v>0.6551724137931034</v>
      </c>
      <c r="G23" s="3">
        <v>21</v>
      </c>
      <c r="H23" s="4">
        <f t="shared" si="2"/>
        <v>0.875</v>
      </c>
      <c r="I23" s="30"/>
      <c r="J23" s="30">
        <f t="shared" si="3"/>
        <v>1</v>
      </c>
      <c r="K23" s="14">
        <f>IF(0,"",SMALL((D23,F23,H23,J23),1)+SMALL((D23,F23,H23,J23),2))</f>
        <v>0.7078039927404718</v>
      </c>
      <c r="L23" s="17">
        <f t="shared" si="4"/>
        <v>12</v>
      </c>
      <c r="M23" s="15">
        <f t="shared" si="5"/>
        <v>12</v>
      </c>
      <c r="N23" s="1"/>
    </row>
    <row r="24" spans="1:14" ht="15">
      <c r="A24" s="16">
        <v>78</v>
      </c>
      <c r="B24" s="6" t="s">
        <v>14</v>
      </c>
      <c r="C24" s="3">
        <v>7</v>
      </c>
      <c r="D24" s="20">
        <f t="shared" si="0"/>
        <v>0.18421052631578946</v>
      </c>
      <c r="E24" s="11">
        <v>17</v>
      </c>
      <c r="F24" s="11">
        <f t="shared" si="1"/>
        <v>0.5862068965517241</v>
      </c>
      <c r="G24" s="3">
        <v>13</v>
      </c>
      <c r="H24" s="3">
        <f t="shared" si="2"/>
        <v>0.5416666666666666</v>
      </c>
      <c r="I24" s="29"/>
      <c r="J24" s="29">
        <f t="shared" si="3"/>
        <v>1</v>
      </c>
      <c r="K24" s="14">
        <f>IF(0,"",SMALL((D24,F24,H24,J24),1)+SMALL((D24,F24,H24,J24),2))</f>
        <v>0.7258771929824561</v>
      </c>
      <c r="L24" s="17">
        <f t="shared" si="4"/>
        <v>13</v>
      </c>
      <c r="M24" s="15">
        <f t="shared" si="5"/>
        <v>13</v>
      </c>
      <c r="N24" s="1"/>
    </row>
    <row r="25" spans="1:14" ht="15">
      <c r="A25" s="16">
        <v>12</v>
      </c>
      <c r="B25" s="28" t="s">
        <v>60</v>
      </c>
      <c r="C25" s="3">
        <v>12</v>
      </c>
      <c r="D25" s="20">
        <f t="shared" si="0"/>
        <v>0.3157894736842105</v>
      </c>
      <c r="E25" s="11">
        <v>20</v>
      </c>
      <c r="F25" s="11">
        <f t="shared" si="1"/>
        <v>0.6896551724137931</v>
      </c>
      <c r="G25" s="3">
        <v>10</v>
      </c>
      <c r="H25" s="3">
        <f t="shared" si="2"/>
        <v>0.4166666666666667</v>
      </c>
      <c r="I25" s="29"/>
      <c r="J25" s="29">
        <f t="shared" si="3"/>
        <v>1</v>
      </c>
      <c r="K25" s="14">
        <f>IF(0,"",SMALL((D25,F25,H25,J25),1)+SMALL((D25,F25,H25,J25),2))</f>
        <v>0.7324561403508771</v>
      </c>
      <c r="L25" s="17">
        <f t="shared" si="4"/>
        <v>14</v>
      </c>
      <c r="M25" s="15">
        <f t="shared" si="5"/>
        <v>14</v>
      </c>
      <c r="N25" s="1"/>
    </row>
    <row r="26" spans="1:14" ht="15">
      <c r="A26" s="16">
        <v>18</v>
      </c>
      <c r="B26" s="28" t="s">
        <v>70</v>
      </c>
      <c r="C26" s="3">
        <v>15</v>
      </c>
      <c r="D26" s="21">
        <f t="shared" si="0"/>
        <v>0.39473684210526316</v>
      </c>
      <c r="E26" s="11"/>
      <c r="F26" s="12">
        <f t="shared" si="1"/>
        <v>1</v>
      </c>
      <c r="G26" s="3">
        <v>14</v>
      </c>
      <c r="H26" s="4">
        <f t="shared" si="2"/>
        <v>0.5833333333333334</v>
      </c>
      <c r="I26" s="30"/>
      <c r="J26" s="30">
        <f t="shared" si="3"/>
        <v>1</v>
      </c>
      <c r="K26" s="14">
        <f>IF(0,"",SMALL((D26,F26,H26,J26),1)+SMALL((D26,F26,H26,J26),2))</f>
        <v>0.9780701754385965</v>
      </c>
      <c r="L26" s="17">
        <f t="shared" si="4"/>
        <v>15</v>
      </c>
      <c r="M26" s="15">
        <f t="shared" si="5"/>
        <v>15</v>
      </c>
      <c r="N26" s="1"/>
    </row>
    <row r="27" spans="1:14" ht="15">
      <c r="A27" s="16">
        <v>4</v>
      </c>
      <c r="B27" s="28" t="s">
        <v>89</v>
      </c>
      <c r="C27" s="3">
        <v>6</v>
      </c>
      <c r="D27" s="21">
        <f t="shared" si="0"/>
        <v>0.15789473684210525</v>
      </c>
      <c r="E27" s="11"/>
      <c r="F27" s="12">
        <f t="shared" si="1"/>
        <v>1</v>
      </c>
      <c r="G27" s="3">
        <v>20</v>
      </c>
      <c r="H27" s="4">
        <f t="shared" si="2"/>
        <v>0.8333333333333334</v>
      </c>
      <c r="I27" s="29"/>
      <c r="J27" s="30">
        <f t="shared" si="3"/>
        <v>1</v>
      </c>
      <c r="K27" s="14">
        <f>IF(0,"",SMALL((D27,F27,H27,J27),1)+SMALL((D27,F27,H27,J27),2))</f>
        <v>0.9912280701754386</v>
      </c>
      <c r="L27" s="17">
        <f t="shared" si="4"/>
        <v>16</v>
      </c>
      <c r="M27" s="15">
        <f t="shared" si="5"/>
        <v>16</v>
      </c>
      <c r="N27" s="1"/>
    </row>
    <row r="28" spans="1:14" ht="15">
      <c r="A28" s="16">
        <v>60</v>
      </c>
      <c r="B28" s="28" t="s">
        <v>103</v>
      </c>
      <c r="C28" s="3">
        <v>33</v>
      </c>
      <c r="D28" s="21">
        <f t="shared" si="0"/>
        <v>0.868421052631579</v>
      </c>
      <c r="E28" s="11"/>
      <c r="F28" s="12">
        <f t="shared" si="1"/>
        <v>1</v>
      </c>
      <c r="G28" s="3">
        <v>5</v>
      </c>
      <c r="H28" s="4">
        <f t="shared" si="2"/>
        <v>0.20833333333333334</v>
      </c>
      <c r="I28" s="29"/>
      <c r="J28" s="30">
        <f t="shared" si="3"/>
        <v>1</v>
      </c>
      <c r="K28" s="14">
        <f>IF(0,"",SMALL((D28,F28,H28,J28),1)+SMALL((D28,F28,H28,J28),2))</f>
        <v>1.0767543859649122</v>
      </c>
      <c r="L28" s="17">
        <f t="shared" si="4"/>
        <v>17</v>
      </c>
      <c r="M28" s="15">
        <f t="shared" si="5"/>
        <v>17</v>
      </c>
      <c r="N28" s="1"/>
    </row>
    <row r="29" spans="1:14" ht="15">
      <c r="A29" s="16">
        <v>20</v>
      </c>
      <c r="B29" s="28" t="s">
        <v>56</v>
      </c>
      <c r="C29" s="3">
        <v>3</v>
      </c>
      <c r="D29" s="20">
        <f t="shared" si="0"/>
        <v>0.07894736842105263</v>
      </c>
      <c r="E29" s="11"/>
      <c r="F29" s="11">
        <f t="shared" si="1"/>
        <v>1</v>
      </c>
      <c r="G29" s="3"/>
      <c r="H29" s="3">
        <f t="shared" si="2"/>
        <v>1</v>
      </c>
      <c r="I29" s="29"/>
      <c r="J29" s="29">
        <f t="shared" si="3"/>
        <v>1</v>
      </c>
      <c r="K29" s="14">
        <f>IF(0,"",SMALL((D29,F29,H29,J29),1)+SMALL((D29,F29,H29,J29),2))</f>
        <v>1.0789473684210527</v>
      </c>
      <c r="L29" s="17">
        <f t="shared" si="4"/>
        <v>18</v>
      </c>
      <c r="M29" s="15">
        <f t="shared" si="5"/>
        <v>18</v>
      </c>
      <c r="N29" s="1"/>
    </row>
    <row r="30" spans="1:14" ht="15">
      <c r="A30" s="16">
        <v>79</v>
      </c>
      <c r="B30" s="6" t="s">
        <v>21</v>
      </c>
      <c r="C30" s="3">
        <v>16</v>
      </c>
      <c r="D30" s="20">
        <f t="shared" si="0"/>
        <v>0.42105263157894735</v>
      </c>
      <c r="E30" s="11"/>
      <c r="F30" s="11">
        <f t="shared" si="1"/>
        <v>1</v>
      </c>
      <c r="G30" s="3">
        <v>18</v>
      </c>
      <c r="H30" s="3">
        <f t="shared" si="2"/>
        <v>0.75</v>
      </c>
      <c r="I30" s="29"/>
      <c r="J30" s="29">
        <f t="shared" si="3"/>
        <v>1</v>
      </c>
      <c r="K30" s="14">
        <f>IF(0,"",SMALL((D30,F30,H30,J30),1)+SMALL((D30,F30,H30,J30),2))</f>
        <v>1.1710526315789473</v>
      </c>
      <c r="L30" s="17">
        <f t="shared" si="4"/>
        <v>19</v>
      </c>
      <c r="M30" s="15">
        <f t="shared" si="5"/>
        <v>19</v>
      </c>
      <c r="N30" s="1">
        <f>RANK(K31,$K$12:$K$97,1)-SUMPRODUCT((K31&gt;$K$12:$K$97)*(MATCH($K$12:$K$97,$K$12:$K$97,)&lt;&gt;ROW($K$12:$K$97)-4))</f>
        <v>1</v>
      </c>
    </row>
    <row r="31" spans="1:14" ht="15">
      <c r="A31" s="16">
        <v>73</v>
      </c>
      <c r="B31" s="6" t="s">
        <v>23</v>
      </c>
      <c r="C31" s="3">
        <v>22</v>
      </c>
      <c r="D31" s="20">
        <f t="shared" si="0"/>
        <v>0.5789473684210527</v>
      </c>
      <c r="E31" s="11">
        <v>18</v>
      </c>
      <c r="F31" s="11">
        <f t="shared" si="1"/>
        <v>0.6206896551724138</v>
      </c>
      <c r="G31" s="3"/>
      <c r="H31" s="3">
        <f t="shared" si="2"/>
        <v>1</v>
      </c>
      <c r="I31" s="29"/>
      <c r="J31" s="29">
        <f t="shared" si="3"/>
        <v>1</v>
      </c>
      <c r="K31" s="14">
        <f>IF(0,"",SMALL((D31,F31,H31,J31),1)+SMALL((D31,F31,H31,J31),2))</f>
        <v>1.1996370235934664</v>
      </c>
      <c r="L31" s="17">
        <f t="shared" si="4"/>
        <v>20</v>
      </c>
      <c r="M31" s="15">
        <f t="shared" si="5"/>
        <v>20</v>
      </c>
      <c r="N31" s="1"/>
    </row>
    <row r="32" spans="1:14" ht="15">
      <c r="A32" s="16">
        <v>8</v>
      </c>
      <c r="B32" s="6" t="s">
        <v>33</v>
      </c>
      <c r="C32" s="3">
        <v>11</v>
      </c>
      <c r="D32" s="20">
        <f t="shared" si="0"/>
        <v>0.2894736842105263</v>
      </c>
      <c r="E32" s="11"/>
      <c r="F32" s="11">
        <f t="shared" si="1"/>
        <v>1</v>
      </c>
      <c r="G32" s="3"/>
      <c r="H32" s="3">
        <f t="shared" si="2"/>
        <v>1</v>
      </c>
      <c r="I32" s="29"/>
      <c r="J32" s="29">
        <f t="shared" si="3"/>
        <v>1</v>
      </c>
      <c r="K32" s="14">
        <f>IF(0,"",SMALL((D32,F32,H32,J32),1)+SMALL((D32,F32,H32,J32),2))</f>
        <v>1.2894736842105263</v>
      </c>
      <c r="L32" s="17">
        <f t="shared" si="4"/>
        <v>21</v>
      </c>
      <c r="M32" s="15">
        <f t="shared" si="5"/>
        <v>21</v>
      </c>
      <c r="N32" s="1"/>
    </row>
    <row r="33" spans="1:14" ht="15">
      <c r="A33" s="16">
        <v>2</v>
      </c>
      <c r="B33" s="28" t="s">
        <v>75</v>
      </c>
      <c r="C33" s="3">
        <v>14</v>
      </c>
      <c r="D33" s="21">
        <f t="shared" si="0"/>
        <v>0.3684210526315789</v>
      </c>
      <c r="E33" s="11"/>
      <c r="F33" s="12">
        <f t="shared" si="1"/>
        <v>1</v>
      </c>
      <c r="G33" s="3"/>
      <c r="H33" s="4">
        <f t="shared" si="2"/>
        <v>1</v>
      </c>
      <c r="I33" s="30"/>
      <c r="J33" s="30">
        <f t="shared" si="3"/>
        <v>1</v>
      </c>
      <c r="K33" s="14">
        <f>IF(0,"",SMALL((D33,F33,H33,J33),1)+SMALL((D33,F33,H33,J33),2))</f>
        <v>1.368421052631579</v>
      </c>
      <c r="L33" s="17">
        <f t="shared" si="4"/>
        <v>22</v>
      </c>
      <c r="M33" s="15">
        <f t="shared" si="5"/>
        <v>22</v>
      </c>
      <c r="N33" s="1"/>
    </row>
    <row r="34" spans="1:14" ht="15">
      <c r="A34" s="16">
        <v>37</v>
      </c>
      <c r="B34" s="28" t="s">
        <v>96</v>
      </c>
      <c r="C34" s="3">
        <v>26</v>
      </c>
      <c r="D34" s="21">
        <f t="shared" si="0"/>
        <v>0.6842105263157895</v>
      </c>
      <c r="E34" s="11"/>
      <c r="F34" s="12">
        <f t="shared" si="1"/>
        <v>1</v>
      </c>
      <c r="G34" s="3">
        <v>17</v>
      </c>
      <c r="H34" s="4">
        <f t="shared" si="2"/>
        <v>0.7083333333333334</v>
      </c>
      <c r="I34" s="29"/>
      <c r="J34" s="30">
        <f t="shared" si="3"/>
        <v>1</v>
      </c>
      <c r="K34" s="14">
        <f>IF(0,"",SMALL((D34,F34,H34,J34),1)+SMALL((D34,F34,H34,J34),2))</f>
        <v>1.3925438596491229</v>
      </c>
      <c r="L34" s="17">
        <f t="shared" si="4"/>
        <v>23</v>
      </c>
      <c r="M34" s="15">
        <f t="shared" si="5"/>
        <v>23</v>
      </c>
      <c r="N34" s="1"/>
    </row>
    <row r="35" spans="1:14" ht="15">
      <c r="A35" s="16">
        <v>5</v>
      </c>
      <c r="B35" s="28" t="s">
        <v>92</v>
      </c>
      <c r="C35" s="3">
        <v>19</v>
      </c>
      <c r="D35" s="21">
        <f t="shared" si="0"/>
        <v>0.5</v>
      </c>
      <c r="E35" s="11"/>
      <c r="F35" s="12">
        <f t="shared" si="1"/>
        <v>1</v>
      </c>
      <c r="G35" s="3">
        <v>22</v>
      </c>
      <c r="H35" s="4">
        <f t="shared" si="2"/>
        <v>0.9166666666666666</v>
      </c>
      <c r="I35" s="29"/>
      <c r="J35" s="30">
        <f t="shared" si="3"/>
        <v>1</v>
      </c>
      <c r="K35" s="14">
        <f>IF(0,"",SMALL((D35,F35,H35,J35),1)+SMALL((D35,F35,H35,J35),2))</f>
        <v>1.4166666666666665</v>
      </c>
      <c r="L35" s="17">
        <f t="shared" si="4"/>
        <v>24</v>
      </c>
      <c r="M35" s="15">
        <f t="shared" si="5"/>
        <v>24</v>
      </c>
      <c r="N35" s="1"/>
    </row>
    <row r="36" spans="1:14" ht="15">
      <c r="A36" s="16">
        <v>59</v>
      </c>
      <c r="B36" s="28" t="s">
        <v>90</v>
      </c>
      <c r="C36" s="3">
        <v>17</v>
      </c>
      <c r="D36" s="21">
        <f t="shared" si="0"/>
        <v>0.4473684210526316</v>
      </c>
      <c r="E36" s="11"/>
      <c r="F36" s="12">
        <f t="shared" si="1"/>
        <v>1</v>
      </c>
      <c r="G36" s="3"/>
      <c r="H36" s="4">
        <f t="shared" si="2"/>
        <v>1</v>
      </c>
      <c r="I36" s="29"/>
      <c r="J36" s="30">
        <f t="shared" si="3"/>
        <v>1</v>
      </c>
      <c r="K36" s="14">
        <f>IF(0,"",SMALL((D36,F36,H36,J36),1)+SMALL((D36,F36,H36,J36),2))</f>
        <v>1.4473684210526316</v>
      </c>
      <c r="L36" s="17">
        <f t="shared" si="4"/>
        <v>25</v>
      </c>
      <c r="M36" s="15">
        <f t="shared" si="5"/>
        <v>25</v>
      </c>
      <c r="N36" s="1"/>
    </row>
    <row r="37" spans="1:14" ht="15">
      <c r="A37" s="16">
        <v>1</v>
      </c>
      <c r="B37" s="28" t="s">
        <v>83</v>
      </c>
      <c r="C37" s="3">
        <v>20</v>
      </c>
      <c r="D37" s="21">
        <f t="shared" si="0"/>
        <v>0.5263157894736842</v>
      </c>
      <c r="E37" s="11">
        <v>27</v>
      </c>
      <c r="F37" s="12">
        <f t="shared" si="1"/>
        <v>0.9310344827586207</v>
      </c>
      <c r="G37" s="3"/>
      <c r="H37" s="4">
        <f t="shared" si="2"/>
        <v>1</v>
      </c>
      <c r="I37" s="30"/>
      <c r="J37" s="30">
        <f t="shared" si="3"/>
        <v>1</v>
      </c>
      <c r="K37" s="14">
        <f>IF(0,"",SMALL((D37,F37,H37,J37),1)+SMALL((D37,F37,H37,J37),2))</f>
        <v>1.4573502722323048</v>
      </c>
      <c r="L37" s="17">
        <f t="shared" si="4"/>
        <v>26</v>
      </c>
      <c r="M37" s="15">
        <f t="shared" si="5"/>
        <v>26</v>
      </c>
      <c r="N37" s="1"/>
    </row>
    <row r="38" spans="1:14" ht="15">
      <c r="A38" s="16">
        <v>30</v>
      </c>
      <c r="B38" s="28" t="s">
        <v>91</v>
      </c>
      <c r="C38" s="3">
        <v>18</v>
      </c>
      <c r="D38" s="21">
        <f t="shared" si="0"/>
        <v>0.47368421052631576</v>
      </c>
      <c r="E38" s="11"/>
      <c r="F38" s="12">
        <f t="shared" si="1"/>
        <v>1</v>
      </c>
      <c r="G38" s="3"/>
      <c r="H38" s="4">
        <f t="shared" si="2"/>
        <v>1</v>
      </c>
      <c r="I38" s="29"/>
      <c r="J38" s="30">
        <f t="shared" si="3"/>
        <v>1</v>
      </c>
      <c r="K38" s="14">
        <f>IF(0,"",SMALL((D38,F38,H38,J38),1)+SMALL((D38,F38,H38,J38),2))</f>
        <v>1.4736842105263157</v>
      </c>
      <c r="L38" s="17">
        <f t="shared" si="4"/>
        <v>27</v>
      </c>
      <c r="M38" s="15">
        <f t="shared" si="5"/>
        <v>27</v>
      </c>
      <c r="N38" s="1"/>
    </row>
    <row r="39" spans="1:14" ht="15">
      <c r="A39" s="16">
        <v>83</v>
      </c>
      <c r="B39" s="6" t="s">
        <v>34</v>
      </c>
      <c r="C39" s="3"/>
      <c r="D39" s="20">
        <f t="shared" si="0"/>
        <v>1</v>
      </c>
      <c r="E39" s="11"/>
      <c r="F39" s="11">
        <f t="shared" si="1"/>
        <v>1</v>
      </c>
      <c r="G39" s="3">
        <v>12</v>
      </c>
      <c r="H39" s="3">
        <f t="shared" si="2"/>
        <v>0.5</v>
      </c>
      <c r="I39" s="29"/>
      <c r="J39" s="29">
        <f t="shared" si="3"/>
        <v>1</v>
      </c>
      <c r="K39" s="14">
        <f>IF(0,"",SMALL((D39,F39,H39,J39),1)+SMALL((D39,F39,H39,J39),2))</f>
        <v>1.5</v>
      </c>
      <c r="L39" s="17">
        <f t="shared" si="4"/>
        <v>28</v>
      </c>
      <c r="M39" s="15">
        <f t="shared" si="5"/>
        <v>28</v>
      </c>
      <c r="N39" s="1"/>
    </row>
    <row r="40" spans="1:14" ht="15">
      <c r="A40" s="16">
        <v>58</v>
      </c>
      <c r="B40" s="28" t="s">
        <v>93</v>
      </c>
      <c r="C40" s="3">
        <v>21</v>
      </c>
      <c r="D40" s="21">
        <f t="shared" si="0"/>
        <v>0.5526315789473685</v>
      </c>
      <c r="E40" s="11"/>
      <c r="F40" s="12">
        <f t="shared" si="1"/>
        <v>1</v>
      </c>
      <c r="G40" s="3"/>
      <c r="H40" s="4">
        <f t="shared" si="2"/>
        <v>1</v>
      </c>
      <c r="I40" s="29"/>
      <c r="J40" s="30">
        <f t="shared" si="3"/>
        <v>1</v>
      </c>
      <c r="K40" s="14">
        <f>IF(0,"",SMALL((D40,F40,H40,J40),1)+SMALL((D40,F40,H40,J40),2))</f>
        <v>1.5526315789473686</v>
      </c>
      <c r="L40" s="17">
        <f t="shared" si="4"/>
        <v>29</v>
      </c>
      <c r="M40" s="15">
        <f t="shared" si="5"/>
        <v>29</v>
      </c>
      <c r="N40" s="1">
        <f>RANK(K41,$K$12:$K$97,1)-SUMPRODUCT((K41&gt;$K$12:$K$97)*(MATCH($K$12:$K$97,$K$12:$K$97,)&lt;&gt;ROW($K$12:$K$97)-4))</f>
        <v>1</v>
      </c>
    </row>
    <row r="41" spans="1:14" ht="15">
      <c r="A41" s="16">
        <v>34</v>
      </c>
      <c r="B41" s="28" t="s">
        <v>94</v>
      </c>
      <c r="C41" s="3">
        <v>23</v>
      </c>
      <c r="D41" s="21">
        <f t="shared" si="0"/>
        <v>0.6052631578947368</v>
      </c>
      <c r="E41" s="11"/>
      <c r="F41" s="12">
        <f t="shared" si="1"/>
        <v>1</v>
      </c>
      <c r="G41" s="3"/>
      <c r="H41" s="4">
        <f t="shared" si="2"/>
        <v>1</v>
      </c>
      <c r="I41" s="29"/>
      <c r="J41" s="30">
        <f t="shared" si="3"/>
        <v>1</v>
      </c>
      <c r="K41" s="14">
        <f>IF(0,"",SMALL((D41,F41,H41,J41),1)+SMALL((D41,F41,H41,J41),2))</f>
        <v>1.6052631578947367</v>
      </c>
      <c r="L41" s="17">
        <f t="shared" si="4"/>
        <v>30</v>
      </c>
      <c r="M41" s="15">
        <f t="shared" si="5"/>
        <v>30</v>
      </c>
      <c r="N41" s="1"/>
    </row>
    <row r="42" spans="1:14" ht="15">
      <c r="A42" s="16">
        <v>75</v>
      </c>
      <c r="B42" s="28" t="s">
        <v>95</v>
      </c>
      <c r="C42" s="3">
        <v>24</v>
      </c>
      <c r="D42" s="21">
        <f t="shared" si="0"/>
        <v>0.631578947368421</v>
      </c>
      <c r="E42" s="11"/>
      <c r="F42" s="12">
        <f t="shared" si="1"/>
        <v>1</v>
      </c>
      <c r="G42" s="3">
        <v>24</v>
      </c>
      <c r="H42" s="4">
        <f t="shared" si="2"/>
        <v>1</v>
      </c>
      <c r="I42" s="29"/>
      <c r="J42" s="30">
        <f t="shared" si="3"/>
        <v>1</v>
      </c>
      <c r="K42" s="14">
        <f>IF(0,"",SMALL((D42,F42,H42,J42),1)+SMALL((D42,F42,H42,J42),2))</f>
        <v>1.631578947368421</v>
      </c>
      <c r="L42" s="17">
        <f t="shared" si="4"/>
        <v>31</v>
      </c>
      <c r="M42" s="15">
        <f t="shared" si="5"/>
        <v>31</v>
      </c>
      <c r="N42" s="1"/>
    </row>
    <row r="43" spans="1:14" ht="15">
      <c r="A43" s="16">
        <v>53</v>
      </c>
      <c r="B43" s="28" t="s">
        <v>57</v>
      </c>
      <c r="C43" s="3">
        <v>25</v>
      </c>
      <c r="D43" s="20">
        <f t="shared" si="0"/>
        <v>0.6578947368421053</v>
      </c>
      <c r="E43" s="11"/>
      <c r="F43" s="11">
        <f t="shared" si="1"/>
        <v>1</v>
      </c>
      <c r="G43" s="3"/>
      <c r="H43" s="3">
        <f t="shared" si="2"/>
        <v>1</v>
      </c>
      <c r="I43" s="29"/>
      <c r="J43" s="29">
        <f t="shared" si="3"/>
        <v>1</v>
      </c>
      <c r="K43" s="14">
        <f>IF(0,"",SMALL((D43,F43,H43,J43),1)+SMALL((D43,F43,H43,J43),2))</f>
        <v>1.6578947368421053</v>
      </c>
      <c r="L43" s="17">
        <f t="shared" si="4"/>
        <v>32</v>
      </c>
      <c r="M43" s="15">
        <f t="shared" si="5"/>
        <v>32</v>
      </c>
      <c r="N43" s="1">
        <f>RANK(K44,$K$12:$K$97,1)-SUMPRODUCT((K44&gt;$K$12:$K$97)*(MATCH($K$12:$K$97,$K$12:$K$97,)&lt;&gt;ROW($K$12:$K$97)-4))</f>
        <v>1</v>
      </c>
    </row>
    <row r="44" spans="1:14" ht="15">
      <c r="A44" s="16">
        <v>16</v>
      </c>
      <c r="B44" s="28" t="s">
        <v>50</v>
      </c>
      <c r="C44" s="3"/>
      <c r="D44" s="20">
        <f aca="true" t="shared" si="6" ref="D44:D75">IF(_xlfn.IFERROR(C44/$C$4,1)=0,1,_xlfn.IFERROR(C44/$C$4,1))</f>
        <v>1</v>
      </c>
      <c r="E44" s="11"/>
      <c r="F44" s="11">
        <f aca="true" t="shared" si="7" ref="F44:F75">IF(_xlfn.IFERROR(E44/$C$5,1)=0,1,_xlfn.IFERROR(E44/$C$5,1))</f>
        <v>1</v>
      </c>
      <c r="G44" s="3">
        <v>16</v>
      </c>
      <c r="H44" s="3">
        <f aca="true" t="shared" si="8" ref="H44:H75">IF(_xlfn.IFERROR(G44/$C$6,1)=0,1,_xlfn.IFERROR(G44/$C$6,1))</f>
        <v>0.6666666666666666</v>
      </c>
      <c r="I44" s="29"/>
      <c r="J44" s="29">
        <f aca="true" t="shared" si="9" ref="J44:J75">IF(_xlfn.IFERROR(I44/$C$7,1)=0,1,_xlfn.IFERROR(I44/$C$7,1))</f>
        <v>1</v>
      </c>
      <c r="K44" s="14">
        <f>IF(0,"",SMALL((D44,F44,H44,J44),1)+SMALL((D44,F44,H44,J44),2))</f>
        <v>1.6666666666666665</v>
      </c>
      <c r="L44" s="17">
        <f aca="true" t="shared" si="10" ref="L44:L75">SUM(--(FREQUENCY((K$12:K$97&lt;=K44)*K$12:K$97,K$12:K$97)&gt;0))</f>
        <v>33</v>
      </c>
      <c r="M44" s="15">
        <f aca="true" t="shared" si="11" ref="M44:M75">L44+IF(COUNTIF($L$12:$L$97,L44)&gt;1,0.5,0)</f>
        <v>33</v>
      </c>
      <c r="N44" s="1">
        <f>RANK(K45,$K$12:$K$97,1)-SUMPRODUCT((K45&gt;$K$12:$K$97)*(MATCH($K$12:$K$97,$K$12:$K$97,)&lt;&gt;ROW($K$12:$K$97)-4))</f>
        <v>1</v>
      </c>
    </row>
    <row r="45" spans="1:14" ht="15">
      <c r="A45" s="16">
        <v>82</v>
      </c>
      <c r="B45" s="28" t="s">
        <v>97</v>
      </c>
      <c r="C45" s="3">
        <v>27</v>
      </c>
      <c r="D45" s="21">
        <f t="shared" si="6"/>
        <v>0.7105263157894737</v>
      </c>
      <c r="E45" s="11"/>
      <c r="F45" s="12">
        <f t="shared" si="7"/>
        <v>1</v>
      </c>
      <c r="G45" s="3"/>
      <c r="H45" s="4">
        <f t="shared" si="8"/>
        <v>1</v>
      </c>
      <c r="I45" s="29"/>
      <c r="J45" s="30">
        <f t="shared" si="9"/>
        <v>1</v>
      </c>
      <c r="K45" s="14">
        <f>IF(0,"",SMALL((D45,F45,H45,J45),1)+SMALL((D45,F45,H45,J45),2))</f>
        <v>1.7105263157894737</v>
      </c>
      <c r="L45" s="17">
        <f t="shared" si="10"/>
        <v>34</v>
      </c>
      <c r="M45" s="15">
        <f t="shared" si="11"/>
        <v>34</v>
      </c>
      <c r="N45" s="1">
        <f>RANK(K46,$K$12:$K$97,1)-SUMPRODUCT((K46&gt;$K$12:$K$97)*(MATCH($K$12:$K$97,$K$12:$K$97,)&lt;&gt;ROW($K$12:$K$97)-4))</f>
        <v>1</v>
      </c>
    </row>
    <row r="46" spans="1:14" ht="15">
      <c r="A46" s="16">
        <v>35</v>
      </c>
      <c r="B46" s="6" t="s">
        <v>16</v>
      </c>
      <c r="C46" s="3"/>
      <c r="D46" s="20">
        <f t="shared" si="6"/>
        <v>1</v>
      </c>
      <c r="E46" s="11">
        <v>21</v>
      </c>
      <c r="F46" s="11">
        <f t="shared" si="7"/>
        <v>0.7241379310344828</v>
      </c>
      <c r="G46" s="3"/>
      <c r="H46" s="3">
        <f t="shared" si="8"/>
        <v>1</v>
      </c>
      <c r="I46" s="29"/>
      <c r="J46" s="29">
        <f t="shared" si="9"/>
        <v>1</v>
      </c>
      <c r="K46" s="14">
        <f>IF(0,"",SMALL((D46,F46,H46,J46),1)+SMALL((D46,F46,H46,J46),2))</f>
        <v>1.7241379310344827</v>
      </c>
      <c r="L46" s="17">
        <f t="shared" si="10"/>
        <v>35</v>
      </c>
      <c r="M46" s="15">
        <f t="shared" si="11"/>
        <v>35</v>
      </c>
      <c r="N46" s="1">
        <f>RANK(K47,$K$12:$K$97,1)-SUMPRODUCT((K47&gt;$K$12:$K$97)*(MATCH($K$12:$K$97,$K$12:$K$97,)&lt;&gt;ROW($K$12:$K$97)-4))</f>
        <v>1</v>
      </c>
    </row>
    <row r="47" spans="1:14" ht="15">
      <c r="A47" s="16">
        <v>3</v>
      </c>
      <c r="B47" s="28" t="s">
        <v>98</v>
      </c>
      <c r="C47" s="3">
        <v>28</v>
      </c>
      <c r="D47" s="21">
        <f t="shared" si="6"/>
        <v>0.7368421052631579</v>
      </c>
      <c r="E47" s="11"/>
      <c r="F47" s="12">
        <f t="shared" si="7"/>
        <v>1</v>
      </c>
      <c r="G47" s="3"/>
      <c r="H47" s="4">
        <f t="shared" si="8"/>
        <v>1</v>
      </c>
      <c r="I47" s="29"/>
      <c r="J47" s="30">
        <f t="shared" si="9"/>
        <v>1</v>
      </c>
      <c r="K47" s="14">
        <f>IF(0,"",SMALL((D47,F47,H47,J47),1)+SMALL((D47,F47,H47,J47),2))</f>
        <v>1.736842105263158</v>
      </c>
      <c r="L47" s="17">
        <f t="shared" si="10"/>
        <v>36</v>
      </c>
      <c r="M47" s="15">
        <f t="shared" si="11"/>
        <v>36</v>
      </c>
      <c r="N47" s="1">
        <f>RANK(K48,$K$12:$K$97,1)-SUMPRODUCT((K48&gt;$K$12:$K$97)*(MATCH($K$12:$K$97,$K$12:$K$97,)&lt;&gt;ROW($K$12:$K$97)-4))</f>
        <v>1</v>
      </c>
    </row>
    <row r="48" spans="1:14" ht="15">
      <c r="A48" s="16">
        <v>25</v>
      </c>
      <c r="B48" s="28" t="s">
        <v>99</v>
      </c>
      <c r="C48" s="3">
        <v>29</v>
      </c>
      <c r="D48" s="21">
        <f t="shared" si="6"/>
        <v>0.7631578947368421</v>
      </c>
      <c r="E48" s="11"/>
      <c r="F48" s="12">
        <f t="shared" si="7"/>
        <v>1</v>
      </c>
      <c r="G48" s="3"/>
      <c r="H48" s="4">
        <f t="shared" si="8"/>
        <v>1</v>
      </c>
      <c r="I48" s="29"/>
      <c r="J48" s="30">
        <f t="shared" si="9"/>
        <v>1</v>
      </c>
      <c r="K48" s="14">
        <f>IF(0,"",SMALL((D48,F48,H48,J48),1)+SMALL((D48,F48,H48,J48),2))</f>
        <v>1.763157894736842</v>
      </c>
      <c r="L48" s="17">
        <f t="shared" si="10"/>
        <v>37</v>
      </c>
      <c r="M48" s="15">
        <f t="shared" si="11"/>
        <v>37</v>
      </c>
      <c r="N48" s="1">
        <f>RANK(K97,$K$12:$K$97,1)-SUMPRODUCT((K97&gt;$K$12:$K$97)*(MATCH($K$12:$K$97,$K$12:$K$97,)&lt;&gt;ROW($K$12:$K$97)-4))</f>
        <v>1</v>
      </c>
    </row>
    <row r="49" spans="1:14" ht="15">
      <c r="A49" s="16">
        <v>74</v>
      </c>
      <c r="B49" s="28" t="s">
        <v>100</v>
      </c>
      <c r="C49" s="3">
        <v>30</v>
      </c>
      <c r="D49" s="21">
        <f t="shared" si="6"/>
        <v>0.7894736842105263</v>
      </c>
      <c r="E49" s="11"/>
      <c r="F49" s="12">
        <f t="shared" si="7"/>
        <v>1</v>
      </c>
      <c r="G49" s="3"/>
      <c r="H49" s="4">
        <f t="shared" si="8"/>
        <v>1</v>
      </c>
      <c r="I49" s="29"/>
      <c r="J49" s="30">
        <f t="shared" si="9"/>
        <v>1</v>
      </c>
      <c r="K49" s="14">
        <f>IF(0,"",SMALL((D49,F49,H49,J49),1)+SMALL((D49,F49,H49,J49),2))</f>
        <v>1.7894736842105263</v>
      </c>
      <c r="L49" s="17">
        <f t="shared" si="10"/>
        <v>38</v>
      </c>
      <c r="M49" s="15">
        <f t="shared" si="11"/>
        <v>38</v>
      </c>
      <c r="N49" s="1"/>
    </row>
    <row r="50" spans="1:14" ht="15">
      <c r="A50" s="16">
        <v>68</v>
      </c>
      <c r="B50" s="6" t="s">
        <v>25</v>
      </c>
      <c r="C50" s="3"/>
      <c r="D50" s="20">
        <f t="shared" si="6"/>
        <v>1</v>
      </c>
      <c r="E50" s="11"/>
      <c r="F50" s="11">
        <f t="shared" si="7"/>
        <v>1</v>
      </c>
      <c r="G50" s="3">
        <v>19</v>
      </c>
      <c r="H50" s="3">
        <f t="shared" si="8"/>
        <v>0.7916666666666666</v>
      </c>
      <c r="I50" s="29"/>
      <c r="J50" s="29">
        <f t="shared" si="9"/>
        <v>1</v>
      </c>
      <c r="K50" s="14">
        <f>IF(0,"",SMALL((D50,F50,H50,J50),1)+SMALL((D50,F50,H50,J50),2))</f>
        <v>1.7916666666666665</v>
      </c>
      <c r="L50" s="17">
        <f t="shared" si="10"/>
        <v>39</v>
      </c>
      <c r="M50" s="15">
        <f t="shared" si="11"/>
        <v>39</v>
      </c>
      <c r="N50" s="1"/>
    </row>
    <row r="51" spans="1:14" ht="15">
      <c r="A51" s="16">
        <v>27</v>
      </c>
      <c r="B51" s="28" t="s">
        <v>101</v>
      </c>
      <c r="C51" s="3">
        <v>31</v>
      </c>
      <c r="D51" s="21">
        <f t="shared" si="6"/>
        <v>0.8157894736842105</v>
      </c>
      <c r="E51" s="11"/>
      <c r="F51" s="12">
        <f t="shared" si="7"/>
        <v>1</v>
      </c>
      <c r="G51" s="3"/>
      <c r="H51" s="4">
        <f t="shared" si="8"/>
        <v>1</v>
      </c>
      <c r="I51" s="29"/>
      <c r="J51" s="30">
        <f t="shared" si="9"/>
        <v>1</v>
      </c>
      <c r="K51" s="14">
        <f>IF(0,"",SMALL((D51,F51,H51,J51),1)+SMALL((D51,F51,H51,J51),2))</f>
        <v>1.8157894736842106</v>
      </c>
      <c r="L51" s="17">
        <f t="shared" si="10"/>
        <v>40</v>
      </c>
      <c r="M51" s="15">
        <f t="shared" si="11"/>
        <v>40</v>
      </c>
      <c r="N51" s="1"/>
    </row>
    <row r="52" spans="1:14" ht="15">
      <c r="A52" s="16">
        <v>28</v>
      </c>
      <c r="B52" s="28" t="s">
        <v>102</v>
      </c>
      <c r="C52" s="3">
        <v>32</v>
      </c>
      <c r="D52" s="21">
        <f t="shared" si="6"/>
        <v>0.8421052631578947</v>
      </c>
      <c r="E52" s="11"/>
      <c r="F52" s="12">
        <f t="shared" si="7"/>
        <v>1</v>
      </c>
      <c r="G52" s="3"/>
      <c r="H52" s="4">
        <f t="shared" si="8"/>
        <v>1</v>
      </c>
      <c r="I52" s="29"/>
      <c r="J52" s="30">
        <f t="shared" si="9"/>
        <v>1</v>
      </c>
      <c r="K52" s="14">
        <f>IF(0,"",SMALL((D52,F52,H52,J52),1)+SMALL((D52,F52,H52,J52),2))</f>
        <v>1.8421052631578947</v>
      </c>
      <c r="L52" s="17">
        <f t="shared" si="10"/>
        <v>41</v>
      </c>
      <c r="M52" s="15">
        <f t="shared" si="11"/>
        <v>41</v>
      </c>
      <c r="N52" s="1"/>
    </row>
    <row r="53" spans="1:14" ht="15">
      <c r="A53" s="16">
        <v>52</v>
      </c>
      <c r="B53" s="28" t="s">
        <v>104</v>
      </c>
      <c r="C53" s="3">
        <v>34</v>
      </c>
      <c r="D53" s="21">
        <f t="shared" si="6"/>
        <v>0.8947368421052632</v>
      </c>
      <c r="E53" s="11"/>
      <c r="F53" s="12">
        <f t="shared" si="7"/>
        <v>1</v>
      </c>
      <c r="G53" s="3"/>
      <c r="H53" s="4">
        <f t="shared" si="8"/>
        <v>1</v>
      </c>
      <c r="I53" s="29"/>
      <c r="J53" s="30">
        <f t="shared" si="9"/>
        <v>1</v>
      </c>
      <c r="K53" s="14">
        <f>IF(0,"",SMALL((D53,F53,H53,J53),1)+SMALL((D53,F53,H53,J53),2))</f>
        <v>1.8947368421052633</v>
      </c>
      <c r="L53" s="17">
        <f t="shared" si="10"/>
        <v>42</v>
      </c>
      <c r="M53" s="15">
        <f t="shared" si="11"/>
        <v>42</v>
      </c>
      <c r="N53" s="1"/>
    </row>
    <row r="54" spans="1:14" ht="15">
      <c r="A54" s="16">
        <v>69</v>
      </c>
      <c r="B54" s="6" t="s">
        <v>26</v>
      </c>
      <c r="C54" s="3"/>
      <c r="D54" s="20">
        <f t="shared" si="6"/>
        <v>1</v>
      </c>
      <c r="E54" s="11"/>
      <c r="F54" s="11">
        <f t="shared" si="7"/>
        <v>1</v>
      </c>
      <c r="G54" s="3">
        <v>23</v>
      </c>
      <c r="H54" s="3">
        <f t="shared" si="8"/>
        <v>0.9583333333333334</v>
      </c>
      <c r="I54" s="29"/>
      <c r="J54" s="29">
        <f t="shared" si="9"/>
        <v>1</v>
      </c>
      <c r="K54" s="14">
        <f>IF(0,"",SMALL((D54,F54,H54,J54),1)+SMALL((D54,F54,H54,J54),2))</f>
        <v>1.9583333333333335</v>
      </c>
      <c r="L54" s="17">
        <f t="shared" si="10"/>
        <v>43</v>
      </c>
      <c r="M54" s="15">
        <f t="shared" si="11"/>
        <v>43</v>
      </c>
      <c r="N54" s="1"/>
    </row>
    <row r="55" spans="1:14" ht="15">
      <c r="A55" s="16">
        <v>13</v>
      </c>
      <c r="B55" s="26" t="s">
        <v>105</v>
      </c>
      <c r="C55" s="3">
        <v>36.5</v>
      </c>
      <c r="D55" s="21">
        <f t="shared" si="6"/>
        <v>0.9605263157894737</v>
      </c>
      <c r="E55" s="11"/>
      <c r="F55" s="12">
        <f t="shared" si="7"/>
        <v>1</v>
      </c>
      <c r="G55" s="3"/>
      <c r="H55" s="4">
        <f t="shared" si="8"/>
        <v>1</v>
      </c>
      <c r="I55" s="29"/>
      <c r="J55" s="30">
        <f t="shared" si="9"/>
        <v>1</v>
      </c>
      <c r="K55" s="14">
        <f>IF(0,"",SMALL((D55,F55,H55,J55),1)+SMALL((D55,F55,H55,J55),2))</f>
        <v>1.9605263157894737</v>
      </c>
      <c r="L55" s="17">
        <f t="shared" si="10"/>
        <v>44</v>
      </c>
      <c r="M55" s="15">
        <f t="shared" si="11"/>
        <v>44.5</v>
      </c>
      <c r="N55" s="1"/>
    </row>
    <row r="56" spans="1:14" ht="15">
      <c r="A56" s="16">
        <v>23</v>
      </c>
      <c r="B56" s="28" t="s">
        <v>78</v>
      </c>
      <c r="C56" s="3">
        <v>36.5</v>
      </c>
      <c r="D56" s="21">
        <f t="shared" si="6"/>
        <v>0.9605263157894737</v>
      </c>
      <c r="E56" s="11"/>
      <c r="F56" s="12">
        <f t="shared" si="7"/>
        <v>1</v>
      </c>
      <c r="G56" s="3"/>
      <c r="H56" s="4">
        <f t="shared" si="8"/>
        <v>1</v>
      </c>
      <c r="I56" s="30"/>
      <c r="J56" s="30">
        <f t="shared" si="9"/>
        <v>1</v>
      </c>
      <c r="K56" s="14">
        <f>IF(0,"",SMALL((D56,F56,H56,J56),1)+SMALL((D56,F56,H56,J56),2))</f>
        <v>1.9605263157894737</v>
      </c>
      <c r="L56" s="17">
        <f t="shared" si="10"/>
        <v>44</v>
      </c>
      <c r="M56" s="15">
        <f t="shared" si="11"/>
        <v>44.5</v>
      </c>
      <c r="N56" s="1"/>
    </row>
    <row r="57" spans="1:14" ht="15">
      <c r="A57" s="16">
        <v>38</v>
      </c>
      <c r="B57" s="28" t="s">
        <v>106</v>
      </c>
      <c r="C57" s="3">
        <v>36.5</v>
      </c>
      <c r="D57" s="21">
        <f t="shared" si="6"/>
        <v>0.9605263157894737</v>
      </c>
      <c r="E57" s="11"/>
      <c r="F57" s="12">
        <f t="shared" si="7"/>
        <v>1</v>
      </c>
      <c r="G57" s="3"/>
      <c r="H57" s="4">
        <f t="shared" si="8"/>
        <v>1</v>
      </c>
      <c r="I57" s="29"/>
      <c r="J57" s="30">
        <f t="shared" si="9"/>
        <v>1</v>
      </c>
      <c r="K57" s="14">
        <f>IF(0,"",SMALL((D57,F57,H57,J57),1)+SMALL((D57,F57,H57,J57),2))</f>
        <v>1.9605263157894737</v>
      </c>
      <c r="L57" s="17">
        <f t="shared" si="10"/>
        <v>44</v>
      </c>
      <c r="M57" s="15">
        <f t="shared" si="11"/>
        <v>44.5</v>
      </c>
      <c r="N57" s="1"/>
    </row>
    <row r="58" spans="1:14" ht="15">
      <c r="A58" s="16">
        <v>62</v>
      </c>
      <c r="B58" s="24" t="s">
        <v>65</v>
      </c>
      <c r="C58" s="3">
        <v>36.5</v>
      </c>
      <c r="D58" s="21">
        <f t="shared" si="6"/>
        <v>0.9605263157894737</v>
      </c>
      <c r="E58" s="11"/>
      <c r="F58" s="12">
        <f t="shared" si="7"/>
        <v>1</v>
      </c>
      <c r="G58" s="3"/>
      <c r="H58" s="4">
        <f t="shared" si="8"/>
        <v>1</v>
      </c>
      <c r="I58" s="30"/>
      <c r="J58" s="30">
        <f t="shared" si="9"/>
        <v>1</v>
      </c>
      <c r="K58" s="14">
        <f>IF(0,"",SMALL((D58,F58,H58,J58),1)+SMALL((D58,F58,H58,J58),2))</f>
        <v>1.9605263157894737</v>
      </c>
      <c r="L58" s="17">
        <f t="shared" si="10"/>
        <v>44</v>
      </c>
      <c r="M58" s="15">
        <f t="shared" si="11"/>
        <v>44.5</v>
      </c>
      <c r="N58" s="1"/>
    </row>
    <row r="59" spans="1:14" ht="15">
      <c r="A59" s="16">
        <v>63</v>
      </c>
      <c r="B59" s="27" t="s">
        <v>61</v>
      </c>
      <c r="C59" s="3"/>
      <c r="D59" s="21">
        <f t="shared" si="6"/>
        <v>1</v>
      </c>
      <c r="E59" s="11">
        <v>28</v>
      </c>
      <c r="F59" s="12">
        <f t="shared" si="7"/>
        <v>0.9655172413793104</v>
      </c>
      <c r="G59" s="3"/>
      <c r="H59" s="4">
        <f t="shared" si="8"/>
        <v>1</v>
      </c>
      <c r="I59" s="30"/>
      <c r="J59" s="30">
        <f t="shared" si="9"/>
        <v>1</v>
      </c>
      <c r="K59" s="14">
        <f>IF(0,"",SMALL((D59,F59,H59,J59),1)+SMALL((D59,F59,H59,J59),2))</f>
        <v>1.9655172413793105</v>
      </c>
      <c r="L59" s="17">
        <f t="shared" si="10"/>
        <v>45</v>
      </c>
      <c r="M59" s="15">
        <f t="shared" si="11"/>
        <v>45</v>
      </c>
      <c r="N59" s="1"/>
    </row>
    <row r="60" spans="1:14" ht="15">
      <c r="A60" s="16">
        <v>6</v>
      </c>
      <c r="B60" s="28" t="s">
        <v>62</v>
      </c>
      <c r="C60" s="3"/>
      <c r="D60" s="21">
        <f t="shared" si="6"/>
        <v>1</v>
      </c>
      <c r="E60" s="11"/>
      <c r="F60" s="12">
        <f t="shared" si="7"/>
        <v>1</v>
      </c>
      <c r="G60" s="3"/>
      <c r="H60" s="4">
        <f t="shared" si="8"/>
        <v>1</v>
      </c>
      <c r="I60" s="30"/>
      <c r="J60" s="30">
        <f t="shared" si="9"/>
        <v>1</v>
      </c>
      <c r="K60" s="14">
        <f>IF(0,"",SMALL((D60,F60,H60,J60),1)+SMALL((D60,F60,H60,J60),2))</f>
        <v>2</v>
      </c>
      <c r="L60" s="17">
        <f t="shared" si="10"/>
        <v>46</v>
      </c>
      <c r="M60" s="15">
        <f t="shared" si="11"/>
        <v>46.5</v>
      </c>
      <c r="N60" s="1"/>
    </row>
    <row r="61" spans="1:14" ht="15">
      <c r="A61" s="16">
        <v>9</v>
      </c>
      <c r="B61" s="6" t="s">
        <v>24</v>
      </c>
      <c r="C61" s="3"/>
      <c r="D61" s="20">
        <f t="shared" si="6"/>
        <v>1</v>
      </c>
      <c r="E61" s="11"/>
      <c r="F61" s="11">
        <f t="shared" si="7"/>
        <v>1</v>
      </c>
      <c r="G61" s="3"/>
      <c r="H61" s="3">
        <f t="shared" si="8"/>
        <v>1</v>
      </c>
      <c r="I61" s="29"/>
      <c r="J61" s="29">
        <f t="shared" si="9"/>
        <v>1</v>
      </c>
      <c r="K61" s="14">
        <f>IF(0,"",SMALL((D61,F61,H61,J61),1)+SMALL((D61,F61,H61,J61),2))</f>
        <v>2</v>
      </c>
      <c r="L61" s="17">
        <f t="shared" si="10"/>
        <v>46</v>
      </c>
      <c r="M61" s="15">
        <f t="shared" si="11"/>
        <v>46.5</v>
      </c>
      <c r="N61" s="1"/>
    </row>
    <row r="62" spans="1:14" ht="15">
      <c r="A62" s="16">
        <v>10</v>
      </c>
      <c r="B62" s="6" t="s">
        <v>27</v>
      </c>
      <c r="C62" s="3"/>
      <c r="D62" s="20">
        <f t="shared" si="6"/>
        <v>1</v>
      </c>
      <c r="E62" s="11"/>
      <c r="F62" s="11">
        <f t="shared" si="7"/>
        <v>1</v>
      </c>
      <c r="G62" s="3"/>
      <c r="H62" s="3">
        <f t="shared" si="8"/>
        <v>1</v>
      </c>
      <c r="I62" s="29"/>
      <c r="J62" s="29">
        <f t="shared" si="9"/>
        <v>1</v>
      </c>
      <c r="K62" s="14">
        <f>IF(0,"",SMALL((D62,F62,H62,J62),1)+SMALL((D62,F62,H62,J62),2))</f>
        <v>2</v>
      </c>
      <c r="L62" s="17">
        <f t="shared" si="10"/>
        <v>46</v>
      </c>
      <c r="M62" s="15">
        <f t="shared" si="11"/>
        <v>46.5</v>
      </c>
      <c r="N62" s="1"/>
    </row>
    <row r="63" spans="1:14" ht="15">
      <c r="A63" s="16">
        <v>11</v>
      </c>
      <c r="B63" s="28" t="s">
        <v>53</v>
      </c>
      <c r="C63" s="3"/>
      <c r="D63" s="21">
        <f t="shared" si="6"/>
        <v>1</v>
      </c>
      <c r="E63" s="11"/>
      <c r="F63" s="11">
        <f t="shared" si="7"/>
        <v>1</v>
      </c>
      <c r="G63" s="3"/>
      <c r="H63" s="3">
        <f t="shared" si="8"/>
        <v>1</v>
      </c>
      <c r="I63" s="29"/>
      <c r="J63" s="29">
        <f t="shared" si="9"/>
        <v>1</v>
      </c>
      <c r="K63" s="14">
        <f>IF(0,"",SMALL((D63,F63,H63,J63),1)+SMALL((D63,F63,H63,J63),2))</f>
        <v>2</v>
      </c>
      <c r="L63" s="17">
        <f t="shared" si="10"/>
        <v>46</v>
      </c>
      <c r="M63" s="15">
        <f t="shared" si="11"/>
        <v>46.5</v>
      </c>
      <c r="N63" s="1"/>
    </row>
    <row r="64" spans="1:14" ht="15">
      <c r="A64" s="16">
        <v>15</v>
      </c>
      <c r="B64" s="6" t="s">
        <v>36</v>
      </c>
      <c r="C64" s="3"/>
      <c r="D64" s="20">
        <f t="shared" si="6"/>
        <v>1</v>
      </c>
      <c r="E64" s="11"/>
      <c r="F64" s="11">
        <f t="shared" si="7"/>
        <v>1</v>
      </c>
      <c r="G64" s="3"/>
      <c r="H64" s="3">
        <f t="shared" si="8"/>
        <v>1</v>
      </c>
      <c r="I64" s="29"/>
      <c r="J64" s="29">
        <f t="shared" si="9"/>
        <v>1</v>
      </c>
      <c r="K64" s="14">
        <f>IF(0,"",SMALL((D64,F64,H64,J64),1)+SMALL((D64,F64,H64,J64),2))</f>
        <v>2</v>
      </c>
      <c r="L64" s="17">
        <f t="shared" si="10"/>
        <v>46</v>
      </c>
      <c r="M64" s="15">
        <f t="shared" si="11"/>
        <v>46.5</v>
      </c>
      <c r="N64" s="1"/>
    </row>
    <row r="65" spans="1:14" ht="15">
      <c r="A65" s="16">
        <v>17</v>
      </c>
      <c r="B65" s="6" t="s">
        <v>13</v>
      </c>
      <c r="C65" s="3"/>
      <c r="D65" s="20">
        <f t="shared" si="6"/>
        <v>1</v>
      </c>
      <c r="E65" s="11"/>
      <c r="F65" s="11">
        <f t="shared" si="7"/>
        <v>1</v>
      </c>
      <c r="G65" s="3"/>
      <c r="H65" s="3">
        <f t="shared" si="8"/>
        <v>1</v>
      </c>
      <c r="I65" s="29"/>
      <c r="J65" s="29">
        <f t="shared" si="9"/>
        <v>1</v>
      </c>
      <c r="K65" s="14">
        <f>IF(0,"",SMALL((D65,F65,H65,J65),1)+SMALL((D65,F65,H65,J65),2))</f>
        <v>2</v>
      </c>
      <c r="L65" s="17">
        <f t="shared" si="10"/>
        <v>46</v>
      </c>
      <c r="M65" s="15">
        <f t="shared" si="11"/>
        <v>46.5</v>
      </c>
      <c r="N65" s="1"/>
    </row>
    <row r="66" spans="1:14" ht="15">
      <c r="A66" s="16">
        <v>19</v>
      </c>
      <c r="B66" s="6" t="s">
        <v>10</v>
      </c>
      <c r="C66" s="3"/>
      <c r="D66" s="20">
        <f t="shared" si="6"/>
        <v>1</v>
      </c>
      <c r="E66" s="11"/>
      <c r="F66" s="11">
        <f t="shared" si="7"/>
        <v>1</v>
      </c>
      <c r="G66" s="3"/>
      <c r="H66" s="3">
        <f t="shared" si="8"/>
        <v>1</v>
      </c>
      <c r="I66" s="29"/>
      <c r="J66" s="29">
        <f t="shared" si="9"/>
        <v>1</v>
      </c>
      <c r="K66" s="14">
        <f>IF(0,"",SMALL((D66,F66,H66,J66),1)+SMALL((D66,F66,H66,J66),2))</f>
        <v>2</v>
      </c>
      <c r="L66" s="17">
        <f t="shared" si="10"/>
        <v>46</v>
      </c>
      <c r="M66" s="15">
        <f t="shared" si="11"/>
        <v>46.5</v>
      </c>
      <c r="N66" s="1"/>
    </row>
    <row r="67" spans="1:13" ht="15">
      <c r="A67" s="16">
        <v>21</v>
      </c>
      <c r="B67" s="25" t="s">
        <v>73</v>
      </c>
      <c r="C67" s="3"/>
      <c r="D67" s="21">
        <f t="shared" si="6"/>
        <v>1</v>
      </c>
      <c r="E67" s="11"/>
      <c r="F67" s="12">
        <f t="shared" si="7"/>
        <v>1</v>
      </c>
      <c r="G67" s="3"/>
      <c r="H67" s="4">
        <f t="shared" si="8"/>
        <v>1</v>
      </c>
      <c r="I67" s="30"/>
      <c r="J67" s="30">
        <f t="shared" si="9"/>
        <v>1</v>
      </c>
      <c r="K67" s="14">
        <f>IF(0,"",SMALL((D67,F67,H67,J67),1)+SMALL((D67,F67,H67,J67),2))</f>
        <v>2</v>
      </c>
      <c r="L67" s="17">
        <f t="shared" si="10"/>
        <v>46</v>
      </c>
      <c r="M67" s="15">
        <f t="shared" si="11"/>
        <v>46.5</v>
      </c>
    </row>
    <row r="68" spans="1:13" ht="15">
      <c r="A68" s="16">
        <v>22</v>
      </c>
      <c r="B68" s="28" t="s">
        <v>81</v>
      </c>
      <c r="C68" s="3"/>
      <c r="D68" s="21">
        <f t="shared" si="6"/>
        <v>1</v>
      </c>
      <c r="E68" s="11"/>
      <c r="F68" s="12">
        <f t="shared" si="7"/>
        <v>1</v>
      </c>
      <c r="G68" s="3"/>
      <c r="H68" s="4">
        <f t="shared" si="8"/>
        <v>1</v>
      </c>
      <c r="I68" s="30"/>
      <c r="J68" s="30">
        <f t="shared" si="9"/>
        <v>1</v>
      </c>
      <c r="K68" s="14">
        <f>IF(0,"",SMALL((D68,F68,H68,J68),1)+SMALL((D68,F68,H68,J68),2))</f>
        <v>2</v>
      </c>
      <c r="L68" s="17">
        <f t="shared" si="10"/>
        <v>46</v>
      </c>
      <c r="M68" s="15">
        <f t="shared" si="11"/>
        <v>46.5</v>
      </c>
    </row>
    <row r="69" spans="1:13" ht="15">
      <c r="A69" s="16">
        <v>24</v>
      </c>
      <c r="B69" s="27" t="s">
        <v>64</v>
      </c>
      <c r="C69" s="3"/>
      <c r="D69" s="21">
        <f t="shared" si="6"/>
        <v>1</v>
      </c>
      <c r="E69" s="11"/>
      <c r="F69" s="12">
        <f t="shared" si="7"/>
        <v>1</v>
      </c>
      <c r="G69" s="3"/>
      <c r="H69" s="4">
        <f t="shared" si="8"/>
        <v>1</v>
      </c>
      <c r="I69" s="30"/>
      <c r="J69" s="30">
        <f t="shared" si="9"/>
        <v>1</v>
      </c>
      <c r="K69" s="14">
        <f>IF(0,"",SMALL((D69,F69,H69,J69),1)+SMALL((D69,F69,H69,J69),2))</f>
        <v>2</v>
      </c>
      <c r="L69" s="17">
        <f t="shared" si="10"/>
        <v>46</v>
      </c>
      <c r="M69" s="15">
        <f t="shared" si="11"/>
        <v>46.5</v>
      </c>
    </row>
    <row r="70" spans="1:13" ht="15">
      <c r="A70" s="16">
        <v>26</v>
      </c>
      <c r="B70" s="6" t="s">
        <v>9</v>
      </c>
      <c r="C70" s="3"/>
      <c r="D70" s="20">
        <f t="shared" si="6"/>
        <v>1</v>
      </c>
      <c r="E70" s="11"/>
      <c r="F70" s="11">
        <f t="shared" si="7"/>
        <v>1</v>
      </c>
      <c r="G70" s="3"/>
      <c r="H70" s="3">
        <f t="shared" si="8"/>
        <v>1</v>
      </c>
      <c r="I70" s="29"/>
      <c r="J70" s="29">
        <f t="shared" si="9"/>
        <v>1</v>
      </c>
      <c r="K70" s="14">
        <f>IF(0,"",SMALL((D70,F70,H70,J70),1)+SMALL((D70,F70,H70,J70),2))</f>
        <v>2</v>
      </c>
      <c r="L70" s="17">
        <f t="shared" si="10"/>
        <v>46</v>
      </c>
      <c r="M70" s="15">
        <f t="shared" si="11"/>
        <v>46.5</v>
      </c>
    </row>
    <row r="71" spans="1:13" ht="15">
      <c r="A71" s="16">
        <v>31</v>
      </c>
      <c r="B71" s="27" t="s">
        <v>84</v>
      </c>
      <c r="C71" s="3"/>
      <c r="D71" s="21">
        <f t="shared" si="6"/>
        <v>1</v>
      </c>
      <c r="E71" s="11"/>
      <c r="F71" s="12">
        <f t="shared" si="7"/>
        <v>1</v>
      </c>
      <c r="G71" s="3"/>
      <c r="H71" s="4">
        <f t="shared" si="8"/>
        <v>1</v>
      </c>
      <c r="I71" s="30"/>
      <c r="J71" s="30">
        <f t="shared" si="9"/>
        <v>1</v>
      </c>
      <c r="K71" s="14">
        <f>IF(0,"",SMALL((D71,F71,H71,J71),1)+SMALL((D71,F71,H71,J71),2))</f>
        <v>2</v>
      </c>
      <c r="L71" s="17">
        <f t="shared" si="10"/>
        <v>46</v>
      </c>
      <c r="M71" s="15">
        <f t="shared" si="11"/>
        <v>46.5</v>
      </c>
    </row>
    <row r="72" spans="1:13" ht="15">
      <c r="A72" s="16">
        <v>33</v>
      </c>
      <c r="B72" s="27" t="s">
        <v>59</v>
      </c>
      <c r="C72" s="3"/>
      <c r="D72" s="20">
        <f t="shared" si="6"/>
        <v>1</v>
      </c>
      <c r="E72" s="11"/>
      <c r="F72" s="11">
        <f t="shared" si="7"/>
        <v>1</v>
      </c>
      <c r="G72" s="3"/>
      <c r="H72" s="3">
        <f t="shared" si="8"/>
        <v>1</v>
      </c>
      <c r="I72" s="29"/>
      <c r="J72" s="29">
        <f t="shared" si="9"/>
        <v>1</v>
      </c>
      <c r="K72" s="14">
        <f>IF(0,"",SMALL((D72,F72,H72,J72),1)+SMALL((D72,F72,H72,J72),2))</f>
        <v>2</v>
      </c>
      <c r="L72" s="17">
        <f t="shared" si="10"/>
        <v>46</v>
      </c>
      <c r="M72" s="15">
        <f t="shared" si="11"/>
        <v>46.5</v>
      </c>
    </row>
    <row r="73" spans="1:13" ht="15">
      <c r="A73" s="16">
        <v>39</v>
      </c>
      <c r="B73" s="24" t="s">
        <v>66</v>
      </c>
      <c r="C73" s="3"/>
      <c r="D73" s="21">
        <f t="shared" si="6"/>
        <v>1</v>
      </c>
      <c r="E73" s="11"/>
      <c r="F73" s="12">
        <f t="shared" si="7"/>
        <v>1</v>
      </c>
      <c r="G73" s="3"/>
      <c r="H73" s="4">
        <f t="shared" si="8"/>
        <v>1</v>
      </c>
      <c r="I73" s="30"/>
      <c r="J73" s="30">
        <f t="shared" si="9"/>
        <v>1</v>
      </c>
      <c r="K73" s="14">
        <f>IF(0,"",SMALL((D73,F73,H73,J73),1)+SMALL((D73,F73,H73,J73),2))</f>
        <v>2</v>
      </c>
      <c r="L73" s="17">
        <f t="shared" si="10"/>
        <v>46</v>
      </c>
      <c r="M73" s="15">
        <f t="shared" si="11"/>
        <v>46.5</v>
      </c>
    </row>
    <row r="74" spans="1:13" ht="15">
      <c r="A74" s="16">
        <v>40</v>
      </c>
      <c r="B74" s="28" t="s">
        <v>30</v>
      </c>
      <c r="C74" s="3"/>
      <c r="D74" s="20">
        <f t="shared" si="6"/>
        <v>1</v>
      </c>
      <c r="E74" s="11"/>
      <c r="F74" s="11">
        <f t="shared" si="7"/>
        <v>1</v>
      </c>
      <c r="G74" s="3"/>
      <c r="H74" s="3">
        <f t="shared" si="8"/>
        <v>1</v>
      </c>
      <c r="I74" s="29"/>
      <c r="J74" s="29">
        <f t="shared" si="9"/>
        <v>1</v>
      </c>
      <c r="K74" s="14">
        <f>IF(0,"",SMALL((D74,F74,H74,J74),1)+SMALL((D74,F74,H74,J74),2))</f>
        <v>2</v>
      </c>
      <c r="L74" s="17">
        <f t="shared" si="10"/>
        <v>46</v>
      </c>
      <c r="M74" s="15">
        <f t="shared" si="11"/>
        <v>46.5</v>
      </c>
    </row>
    <row r="75" spans="1:13" ht="15">
      <c r="A75" s="16">
        <v>41</v>
      </c>
      <c r="B75" s="28" t="s">
        <v>71</v>
      </c>
      <c r="C75" s="3"/>
      <c r="D75" s="21">
        <f t="shared" si="6"/>
        <v>1</v>
      </c>
      <c r="E75" s="11"/>
      <c r="F75" s="12">
        <f t="shared" si="7"/>
        <v>1</v>
      </c>
      <c r="G75" s="3"/>
      <c r="H75" s="4">
        <f t="shared" si="8"/>
        <v>1</v>
      </c>
      <c r="I75" s="30"/>
      <c r="J75" s="30">
        <f t="shared" si="9"/>
        <v>1</v>
      </c>
      <c r="K75" s="14">
        <f>IF(0,"",SMALL((D75,F75,H75,J75),1)+SMALL((D75,F75,H75,J75),2))</f>
        <v>2</v>
      </c>
      <c r="L75" s="17">
        <f t="shared" si="10"/>
        <v>46</v>
      </c>
      <c r="M75" s="15">
        <f t="shared" si="11"/>
        <v>46.5</v>
      </c>
    </row>
    <row r="76" spans="1:13" ht="15">
      <c r="A76" s="16">
        <v>44</v>
      </c>
      <c r="B76" s="28" t="s">
        <v>72</v>
      </c>
      <c r="C76" s="3"/>
      <c r="D76" s="21">
        <f aca="true" t="shared" si="12" ref="D76:D107">IF(_xlfn.IFERROR(C76/$C$4,1)=0,1,_xlfn.IFERROR(C76/$C$4,1))</f>
        <v>1</v>
      </c>
      <c r="E76" s="11"/>
      <c r="F76" s="12">
        <f aca="true" t="shared" si="13" ref="F76:F107">IF(_xlfn.IFERROR(E76/$C$5,1)=0,1,_xlfn.IFERROR(E76/$C$5,1))</f>
        <v>1</v>
      </c>
      <c r="G76" s="3"/>
      <c r="H76" s="4">
        <f aca="true" t="shared" si="14" ref="H76:H107">IF(_xlfn.IFERROR(G76/$C$6,1)=0,1,_xlfn.IFERROR(G76/$C$6,1))</f>
        <v>1</v>
      </c>
      <c r="I76" s="30"/>
      <c r="J76" s="30">
        <f aca="true" t="shared" si="15" ref="J76:J107">IF(_xlfn.IFERROR(I76/$C$7,1)=0,1,_xlfn.IFERROR(I76/$C$7,1))</f>
        <v>1</v>
      </c>
      <c r="K76" s="14">
        <f>IF(0,"",SMALL((D76,F76,H76,J76),1)+SMALL((D76,F76,H76,J76),2))</f>
        <v>2</v>
      </c>
      <c r="L76" s="17">
        <f aca="true" t="shared" si="16" ref="L76:L107">SUM(--(FREQUENCY((K$12:K$97&lt;=K76)*K$12:K$97,K$12:K$97)&gt;0))</f>
        <v>46</v>
      </c>
      <c r="M76" s="15">
        <f aca="true" t="shared" si="17" ref="M76:M107">L76+IF(COUNTIF($L$12:$L$97,L76)&gt;1,0.5,0)</f>
        <v>46.5</v>
      </c>
    </row>
    <row r="77" spans="1:13" ht="15">
      <c r="A77" s="16">
        <v>45</v>
      </c>
      <c r="B77" s="6" t="s">
        <v>37</v>
      </c>
      <c r="C77" s="3"/>
      <c r="D77" s="20">
        <f t="shared" si="12"/>
        <v>1</v>
      </c>
      <c r="E77" s="11"/>
      <c r="F77" s="11">
        <f t="shared" si="13"/>
        <v>1</v>
      </c>
      <c r="G77" s="3"/>
      <c r="H77" s="3">
        <f t="shared" si="14"/>
        <v>1</v>
      </c>
      <c r="I77" s="29"/>
      <c r="J77" s="29">
        <f t="shared" si="15"/>
        <v>1</v>
      </c>
      <c r="K77" s="14">
        <f>IF(0,"",SMALL((D77,F77,H77,J77),1)+SMALL((D77,F77,H77,J77),2))</f>
        <v>2</v>
      </c>
      <c r="L77" s="17">
        <f t="shared" si="16"/>
        <v>46</v>
      </c>
      <c r="M77" s="15">
        <f t="shared" si="17"/>
        <v>46.5</v>
      </c>
    </row>
    <row r="78" spans="1:13" ht="15">
      <c r="A78" s="16">
        <v>46</v>
      </c>
      <c r="B78" s="27" t="s">
        <v>68</v>
      </c>
      <c r="C78" s="3"/>
      <c r="D78" s="21">
        <f t="shared" si="12"/>
        <v>1</v>
      </c>
      <c r="E78" s="11"/>
      <c r="F78" s="12">
        <f t="shared" si="13"/>
        <v>1</v>
      </c>
      <c r="G78" s="3"/>
      <c r="H78" s="4">
        <f t="shared" si="14"/>
        <v>1</v>
      </c>
      <c r="I78" s="30"/>
      <c r="J78" s="30">
        <f t="shared" si="15"/>
        <v>1</v>
      </c>
      <c r="K78" s="14">
        <f>IF(0,"",SMALL((D78,F78,H78,J78),1)+SMALL((D78,F78,H78,J78),2))</f>
        <v>2</v>
      </c>
      <c r="L78" s="17">
        <f t="shared" si="16"/>
        <v>46</v>
      </c>
      <c r="M78" s="15">
        <f t="shared" si="17"/>
        <v>46.5</v>
      </c>
    </row>
    <row r="79" spans="1:13" ht="15">
      <c r="A79" s="16">
        <v>47</v>
      </c>
      <c r="B79" s="28" t="s">
        <v>67</v>
      </c>
      <c r="C79" s="3"/>
      <c r="D79" s="21">
        <f t="shared" si="12"/>
        <v>1</v>
      </c>
      <c r="E79" s="11"/>
      <c r="F79" s="12">
        <f t="shared" si="13"/>
        <v>1</v>
      </c>
      <c r="G79" s="3"/>
      <c r="H79" s="4">
        <f t="shared" si="14"/>
        <v>1</v>
      </c>
      <c r="I79" s="30"/>
      <c r="J79" s="30">
        <f t="shared" si="15"/>
        <v>1</v>
      </c>
      <c r="K79" s="14">
        <f>IF(0,"",SMALL((D79,F79,H79,J79),1)+SMALL((D79,F79,H79,J79),2))</f>
        <v>2</v>
      </c>
      <c r="L79" s="17">
        <f t="shared" si="16"/>
        <v>46</v>
      </c>
      <c r="M79" s="15">
        <f t="shared" si="17"/>
        <v>46.5</v>
      </c>
    </row>
    <row r="80" spans="1:13" ht="15">
      <c r="A80" s="16">
        <v>48</v>
      </c>
      <c r="B80" s="28" t="s">
        <v>79</v>
      </c>
      <c r="C80" s="3"/>
      <c r="D80" s="21">
        <f t="shared" si="12"/>
        <v>1</v>
      </c>
      <c r="E80" s="11"/>
      <c r="F80" s="12">
        <f t="shared" si="13"/>
        <v>1</v>
      </c>
      <c r="G80" s="3"/>
      <c r="H80" s="4">
        <f t="shared" si="14"/>
        <v>1</v>
      </c>
      <c r="I80" s="30"/>
      <c r="J80" s="30">
        <f t="shared" si="15"/>
        <v>1</v>
      </c>
      <c r="K80" s="14">
        <f>IF(0,"",SMALL((D80,F80,H80,J80),1)+SMALL((D80,F80,H80,J80),2))</f>
        <v>2</v>
      </c>
      <c r="L80" s="17">
        <f t="shared" si="16"/>
        <v>46</v>
      </c>
      <c r="M80" s="15">
        <f t="shared" si="17"/>
        <v>46.5</v>
      </c>
    </row>
    <row r="81" spans="1:13" ht="15">
      <c r="A81" s="16">
        <v>50</v>
      </c>
      <c r="B81" s="28" t="s">
        <v>76</v>
      </c>
      <c r="C81" s="3"/>
      <c r="D81" s="21">
        <f t="shared" si="12"/>
        <v>1</v>
      </c>
      <c r="E81" s="11"/>
      <c r="F81" s="12">
        <f t="shared" si="13"/>
        <v>1</v>
      </c>
      <c r="G81" s="3"/>
      <c r="H81" s="4">
        <f t="shared" si="14"/>
        <v>1</v>
      </c>
      <c r="I81" s="30"/>
      <c r="J81" s="30">
        <f t="shared" si="15"/>
        <v>1</v>
      </c>
      <c r="K81" s="14">
        <f>IF(0,"",SMALL((D81,F81,H81,J81),1)+SMALL((D81,F81,H81,J81),2))</f>
        <v>2</v>
      </c>
      <c r="L81" s="17">
        <f t="shared" si="16"/>
        <v>46</v>
      </c>
      <c r="M81" s="15">
        <f t="shared" si="17"/>
        <v>46.5</v>
      </c>
    </row>
    <row r="82" spans="1:13" ht="15">
      <c r="A82" s="16">
        <v>51</v>
      </c>
      <c r="B82" s="28" t="s">
        <v>63</v>
      </c>
      <c r="C82" s="3"/>
      <c r="D82" s="21">
        <f t="shared" si="12"/>
        <v>1</v>
      </c>
      <c r="E82" s="11"/>
      <c r="F82" s="12">
        <f t="shared" si="13"/>
        <v>1</v>
      </c>
      <c r="G82" s="3"/>
      <c r="H82" s="4">
        <f t="shared" si="14"/>
        <v>1</v>
      </c>
      <c r="I82" s="30"/>
      <c r="J82" s="30">
        <f t="shared" si="15"/>
        <v>1</v>
      </c>
      <c r="K82" s="14">
        <f>IF(0,"",SMALL((D82,F82,H82,J82),1)+SMALL((D82,F82,H82,J82),2))</f>
        <v>2</v>
      </c>
      <c r="L82" s="17">
        <f t="shared" si="16"/>
        <v>46</v>
      </c>
      <c r="M82" s="15">
        <f t="shared" si="17"/>
        <v>46.5</v>
      </c>
    </row>
    <row r="83" spans="1:13" ht="15">
      <c r="A83" s="16">
        <v>54</v>
      </c>
      <c r="B83" s="6" t="s">
        <v>28</v>
      </c>
      <c r="C83" s="3"/>
      <c r="D83" s="20">
        <f t="shared" si="12"/>
        <v>1</v>
      </c>
      <c r="E83" s="11"/>
      <c r="F83" s="11">
        <f t="shared" si="13"/>
        <v>1</v>
      </c>
      <c r="G83" s="3"/>
      <c r="H83" s="3">
        <f t="shared" si="14"/>
        <v>1</v>
      </c>
      <c r="I83" s="29"/>
      <c r="J83" s="29">
        <f t="shared" si="15"/>
        <v>1</v>
      </c>
      <c r="K83" s="14">
        <f>IF(0,"",SMALL((D83,F83,H83,J83),1)+SMALL((D83,F83,H83,J83),2))</f>
        <v>2</v>
      </c>
      <c r="L83" s="17">
        <f t="shared" si="16"/>
        <v>46</v>
      </c>
      <c r="M83" s="15">
        <f t="shared" si="17"/>
        <v>46.5</v>
      </c>
    </row>
    <row r="84" spans="1:13" ht="15">
      <c r="A84" s="16">
        <v>55</v>
      </c>
      <c r="B84" s="28" t="s">
        <v>77</v>
      </c>
      <c r="C84" s="3"/>
      <c r="D84" s="21">
        <f t="shared" si="12"/>
        <v>1</v>
      </c>
      <c r="E84" s="11"/>
      <c r="F84" s="12">
        <f t="shared" si="13"/>
        <v>1</v>
      </c>
      <c r="G84" s="3"/>
      <c r="H84" s="4">
        <f t="shared" si="14"/>
        <v>1</v>
      </c>
      <c r="I84" s="30"/>
      <c r="J84" s="30">
        <f t="shared" si="15"/>
        <v>1</v>
      </c>
      <c r="K84" s="14">
        <f>IF(0,"",SMALL((D84,F84,H84,J84),1)+SMALL((D84,F84,H84,J84),2))</f>
        <v>2</v>
      </c>
      <c r="L84" s="17">
        <f t="shared" si="16"/>
        <v>46</v>
      </c>
      <c r="M84" s="15">
        <f t="shared" si="17"/>
        <v>46.5</v>
      </c>
    </row>
    <row r="85" spans="1:13" ht="15">
      <c r="A85" s="16">
        <v>57</v>
      </c>
      <c r="B85" s="6" t="s">
        <v>54</v>
      </c>
      <c r="C85" s="3"/>
      <c r="D85" s="21">
        <f t="shared" si="12"/>
        <v>1</v>
      </c>
      <c r="E85" s="11"/>
      <c r="F85" s="12">
        <f t="shared" si="13"/>
        <v>1</v>
      </c>
      <c r="G85" s="3"/>
      <c r="H85" s="4">
        <f t="shared" si="14"/>
        <v>1</v>
      </c>
      <c r="I85" s="30"/>
      <c r="J85" s="30">
        <f t="shared" si="15"/>
        <v>1</v>
      </c>
      <c r="K85" s="14">
        <f>IF(0,"",SMALL((D85,F85,H85,J85),1)+SMALL((D85,F85,H85,J85),2))</f>
        <v>2</v>
      </c>
      <c r="L85" s="17">
        <f t="shared" si="16"/>
        <v>46</v>
      </c>
      <c r="M85" s="15">
        <f t="shared" si="17"/>
        <v>46.5</v>
      </c>
    </row>
    <row r="86" spans="1:13" ht="15">
      <c r="A86" s="16">
        <v>65</v>
      </c>
      <c r="B86" s="6" t="s">
        <v>52</v>
      </c>
      <c r="C86" s="3"/>
      <c r="D86" s="21">
        <f t="shared" si="12"/>
        <v>1</v>
      </c>
      <c r="E86" s="11"/>
      <c r="F86" s="12">
        <f t="shared" si="13"/>
        <v>1</v>
      </c>
      <c r="G86" s="3"/>
      <c r="H86" s="4">
        <f t="shared" si="14"/>
        <v>1</v>
      </c>
      <c r="I86" s="30"/>
      <c r="J86" s="30">
        <f t="shared" si="15"/>
        <v>1</v>
      </c>
      <c r="K86" s="14">
        <f>IF(0,"",SMALL((D86,F86,H86,J86),1)+SMALL((D86,F86,H86,J86),2))</f>
        <v>2</v>
      </c>
      <c r="L86" s="17">
        <f t="shared" si="16"/>
        <v>46</v>
      </c>
      <c r="M86" s="15">
        <f t="shared" si="17"/>
        <v>46.5</v>
      </c>
    </row>
    <row r="87" spans="1:13" ht="15">
      <c r="A87" s="16">
        <v>66</v>
      </c>
      <c r="B87" s="6" t="s">
        <v>55</v>
      </c>
      <c r="C87" s="3"/>
      <c r="D87" s="21">
        <f t="shared" si="12"/>
        <v>1</v>
      </c>
      <c r="E87" s="11"/>
      <c r="F87" s="12">
        <f t="shared" si="13"/>
        <v>1</v>
      </c>
      <c r="G87" s="3"/>
      <c r="H87" s="4">
        <f t="shared" si="14"/>
        <v>1</v>
      </c>
      <c r="I87" s="30"/>
      <c r="J87" s="30">
        <f t="shared" si="15"/>
        <v>1</v>
      </c>
      <c r="K87" s="14">
        <f>IF(0,"",SMALL((D87,F87,H87,J87),1)+SMALL((D87,F87,H87,J87),2))</f>
        <v>2</v>
      </c>
      <c r="L87" s="17">
        <f t="shared" si="16"/>
        <v>46</v>
      </c>
      <c r="M87" s="15">
        <f t="shared" si="17"/>
        <v>46.5</v>
      </c>
    </row>
    <row r="88" spans="1:13" ht="15">
      <c r="A88" s="16">
        <v>67</v>
      </c>
      <c r="B88" s="28" t="s">
        <v>88</v>
      </c>
      <c r="C88" s="3"/>
      <c r="D88" s="21">
        <f t="shared" si="12"/>
        <v>1</v>
      </c>
      <c r="E88" s="11"/>
      <c r="F88" s="12">
        <f t="shared" si="13"/>
        <v>1</v>
      </c>
      <c r="G88" s="3"/>
      <c r="H88" s="4">
        <f t="shared" si="14"/>
        <v>1</v>
      </c>
      <c r="I88" s="29"/>
      <c r="J88" s="30">
        <f t="shared" si="15"/>
        <v>1</v>
      </c>
      <c r="K88" s="14">
        <f>IF(0,"",SMALL((D88,F88,H88,J88),1)+SMALL((D88,F88,H88,J88),2))</f>
        <v>2</v>
      </c>
      <c r="L88" s="17">
        <f t="shared" si="16"/>
        <v>46</v>
      </c>
      <c r="M88" s="15">
        <f t="shared" si="17"/>
        <v>46.5</v>
      </c>
    </row>
    <row r="89" spans="1:13" ht="15">
      <c r="A89" s="16">
        <v>70</v>
      </c>
      <c r="B89" s="6" t="s">
        <v>51</v>
      </c>
      <c r="C89" s="3"/>
      <c r="D89" s="21">
        <f t="shared" si="12"/>
        <v>1</v>
      </c>
      <c r="E89" s="11"/>
      <c r="F89" s="12">
        <f t="shared" si="13"/>
        <v>1</v>
      </c>
      <c r="G89" s="3"/>
      <c r="H89" s="4">
        <f t="shared" si="14"/>
        <v>1</v>
      </c>
      <c r="I89" s="30"/>
      <c r="J89" s="30">
        <f t="shared" si="15"/>
        <v>1</v>
      </c>
      <c r="K89" s="14">
        <f>IF(0,"",SMALL((D89,F89,H89,J89),1)+SMALL((D89,F89,H89,J89),2))</f>
        <v>2</v>
      </c>
      <c r="L89" s="17">
        <f t="shared" si="16"/>
        <v>46</v>
      </c>
      <c r="M89" s="15">
        <f t="shared" si="17"/>
        <v>46.5</v>
      </c>
    </row>
    <row r="90" spans="1:13" ht="15">
      <c r="A90" s="16">
        <v>71</v>
      </c>
      <c r="B90" s="28" t="s">
        <v>74</v>
      </c>
      <c r="C90" s="3"/>
      <c r="D90" s="20">
        <f t="shared" si="12"/>
        <v>1</v>
      </c>
      <c r="E90" s="11"/>
      <c r="F90" s="11">
        <f t="shared" si="13"/>
        <v>1</v>
      </c>
      <c r="G90" s="3"/>
      <c r="H90" s="3">
        <f t="shared" si="14"/>
        <v>1</v>
      </c>
      <c r="I90" s="29"/>
      <c r="J90" s="29">
        <f t="shared" si="15"/>
        <v>1</v>
      </c>
      <c r="K90" s="14">
        <f>IF(0,"",SMALL((D90,F90,H90,J90),1)+SMALL((D90,F90,H90,J90),2))</f>
        <v>2</v>
      </c>
      <c r="L90" s="17">
        <f t="shared" si="16"/>
        <v>46</v>
      </c>
      <c r="M90" s="15">
        <f t="shared" si="17"/>
        <v>46.5</v>
      </c>
    </row>
    <row r="91" spans="1:13" ht="15">
      <c r="A91" s="16">
        <v>72</v>
      </c>
      <c r="B91" s="28" t="s">
        <v>58</v>
      </c>
      <c r="C91" s="3"/>
      <c r="D91" s="20">
        <f t="shared" si="12"/>
        <v>1</v>
      </c>
      <c r="E91" s="11"/>
      <c r="F91" s="11">
        <f t="shared" si="13"/>
        <v>1</v>
      </c>
      <c r="G91" s="3"/>
      <c r="H91" s="3">
        <f t="shared" si="14"/>
        <v>1</v>
      </c>
      <c r="I91" s="29"/>
      <c r="J91" s="29">
        <f t="shared" si="15"/>
        <v>1</v>
      </c>
      <c r="K91" s="14">
        <f>IF(0,"",SMALL((D91,F91,H91,J91),1)+SMALL((D91,F91,H91,J91),2))</f>
        <v>2</v>
      </c>
      <c r="L91" s="17">
        <f t="shared" si="16"/>
        <v>46</v>
      </c>
      <c r="M91" s="15">
        <f t="shared" si="17"/>
        <v>46.5</v>
      </c>
    </row>
    <row r="92" spans="1:13" ht="15">
      <c r="A92" s="16">
        <v>76</v>
      </c>
      <c r="B92" s="28" t="s">
        <v>69</v>
      </c>
      <c r="C92" s="3"/>
      <c r="D92" s="21">
        <f t="shared" si="12"/>
        <v>1</v>
      </c>
      <c r="E92" s="11"/>
      <c r="F92" s="12">
        <f t="shared" si="13"/>
        <v>1</v>
      </c>
      <c r="G92" s="3"/>
      <c r="H92" s="4">
        <f t="shared" si="14"/>
        <v>1</v>
      </c>
      <c r="I92" s="30"/>
      <c r="J92" s="30">
        <f t="shared" si="15"/>
        <v>1</v>
      </c>
      <c r="K92" s="14">
        <f>IF(0,"",SMALL((D92,F92,H92,J92),1)+SMALL((D92,F92,H92,J92),2))</f>
        <v>2</v>
      </c>
      <c r="L92" s="17">
        <f t="shared" si="16"/>
        <v>46</v>
      </c>
      <c r="M92" s="15">
        <f t="shared" si="17"/>
        <v>46.5</v>
      </c>
    </row>
    <row r="93" spans="1:13" ht="15">
      <c r="A93" s="16">
        <v>77</v>
      </c>
      <c r="B93" s="6" t="s">
        <v>22</v>
      </c>
      <c r="C93" s="3"/>
      <c r="D93" s="20">
        <f t="shared" si="12"/>
        <v>1</v>
      </c>
      <c r="E93" s="11"/>
      <c r="F93" s="11">
        <f t="shared" si="13"/>
        <v>1</v>
      </c>
      <c r="G93" s="3"/>
      <c r="H93" s="3">
        <f t="shared" si="14"/>
        <v>1</v>
      </c>
      <c r="I93" s="29"/>
      <c r="J93" s="29">
        <f t="shared" si="15"/>
        <v>1</v>
      </c>
      <c r="K93" s="14">
        <f>IF(0,"",SMALL((D93,F93,H93,J93),1)+SMALL((D93,F93,H93,J93),2))</f>
        <v>2</v>
      </c>
      <c r="L93" s="17">
        <f t="shared" si="16"/>
        <v>46</v>
      </c>
      <c r="M93" s="15">
        <f t="shared" si="17"/>
        <v>46.5</v>
      </c>
    </row>
    <row r="94" spans="1:13" ht="15">
      <c r="A94" s="16">
        <v>81</v>
      </c>
      <c r="B94" s="6" t="s">
        <v>32</v>
      </c>
      <c r="C94" s="3"/>
      <c r="D94" s="20">
        <f t="shared" si="12"/>
        <v>1</v>
      </c>
      <c r="E94" s="11"/>
      <c r="F94" s="11">
        <f t="shared" si="13"/>
        <v>1</v>
      </c>
      <c r="G94" s="3"/>
      <c r="H94" s="3">
        <f t="shared" si="14"/>
        <v>1</v>
      </c>
      <c r="I94" s="29"/>
      <c r="J94" s="29">
        <f t="shared" si="15"/>
        <v>1</v>
      </c>
      <c r="K94" s="14">
        <f>IF(0,"",SMALL((D94,F94,H94,J94),1)+SMALL((D94,F94,H94,J94),2))</f>
        <v>2</v>
      </c>
      <c r="L94" s="17">
        <f t="shared" si="16"/>
        <v>46</v>
      </c>
      <c r="M94" s="15">
        <f t="shared" si="17"/>
        <v>46.5</v>
      </c>
    </row>
    <row r="95" spans="1:13" ht="15">
      <c r="A95" s="16">
        <v>84</v>
      </c>
      <c r="B95" s="6" t="s">
        <v>31</v>
      </c>
      <c r="C95" s="3"/>
      <c r="D95" s="20">
        <f t="shared" si="12"/>
        <v>1</v>
      </c>
      <c r="E95" s="11"/>
      <c r="F95" s="11">
        <f t="shared" si="13"/>
        <v>1</v>
      </c>
      <c r="G95" s="3"/>
      <c r="H95" s="3">
        <f t="shared" si="14"/>
        <v>1</v>
      </c>
      <c r="I95" s="29"/>
      <c r="J95" s="29">
        <f t="shared" si="15"/>
        <v>1</v>
      </c>
      <c r="K95" s="14">
        <f>IF(0,"",SMALL((D95,F95,H95,J95),1)+SMALL((D95,F95,H95,J95),2))</f>
        <v>2</v>
      </c>
      <c r="L95" s="17">
        <f t="shared" si="16"/>
        <v>46</v>
      </c>
      <c r="M95" s="15">
        <f t="shared" si="17"/>
        <v>46.5</v>
      </c>
    </row>
    <row r="96" spans="1:13" ht="15">
      <c r="A96" s="16">
        <v>85</v>
      </c>
      <c r="B96" s="28"/>
      <c r="C96" s="3"/>
      <c r="D96" s="21">
        <f t="shared" si="12"/>
        <v>1</v>
      </c>
      <c r="E96" s="11"/>
      <c r="F96" s="12">
        <f t="shared" si="13"/>
        <v>1</v>
      </c>
      <c r="G96" s="3"/>
      <c r="H96" s="4">
        <f t="shared" si="14"/>
        <v>1</v>
      </c>
      <c r="I96" s="29"/>
      <c r="J96" s="30">
        <f t="shared" si="15"/>
        <v>1</v>
      </c>
      <c r="K96" s="14">
        <f>IF(0,"",SMALL((D96,F96,H96,J96),1)+SMALL((D96,F96,H96,J96),2))</f>
        <v>2</v>
      </c>
      <c r="L96" s="17">
        <f t="shared" si="16"/>
        <v>46</v>
      </c>
      <c r="M96" s="15">
        <f t="shared" si="17"/>
        <v>46.5</v>
      </c>
    </row>
    <row r="97" spans="1:13" ht="15">
      <c r="A97" s="16">
        <v>68</v>
      </c>
      <c r="B97" s="25"/>
      <c r="C97" s="5"/>
      <c r="D97" s="22">
        <f t="shared" si="12"/>
        <v>1</v>
      </c>
      <c r="E97" s="13"/>
      <c r="F97" s="11">
        <f t="shared" si="13"/>
        <v>1</v>
      </c>
      <c r="G97" s="5"/>
      <c r="H97" s="3">
        <f t="shared" si="14"/>
        <v>1</v>
      </c>
      <c r="I97" s="29"/>
      <c r="J97" s="29">
        <f t="shared" si="15"/>
        <v>1</v>
      </c>
      <c r="K97" s="14">
        <f>IF(0,"",SMALL((D97,F97,H97,J97),1)+SMALL((D97,F97,H97,J97),2))</f>
        <v>2</v>
      </c>
      <c r="L97" s="17">
        <f t="shared" si="16"/>
        <v>46</v>
      </c>
      <c r="M97" s="15">
        <f t="shared" si="17"/>
        <v>46.5</v>
      </c>
    </row>
  </sheetData>
  <sheetProtection/>
  <mergeCells count="5">
    <mergeCell ref="C9:D9"/>
    <mergeCell ref="E9:F9"/>
    <mergeCell ref="G9:H9"/>
    <mergeCell ref="A1:M1"/>
    <mergeCell ref="I9:J9"/>
  </mergeCells>
  <printOptions/>
  <pageMargins left="0.7" right="0.7" top="0.75" bottom="0.75" header="0.3" footer="0.3"/>
  <pageSetup horizontalDpi="203" verticalDpi="203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ловись рыбка</dc:creator>
  <cp:keywords/>
  <dc:description/>
  <cp:lastModifiedBy>Пользователь Windows</cp:lastModifiedBy>
  <dcterms:created xsi:type="dcterms:W3CDTF">2016-10-13T04:26:29Z</dcterms:created>
  <dcterms:modified xsi:type="dcterms:W3CDTF">2019-01-13T12:52:37Z</dcterms:modified>
  <cp:category/>
  <cp:version/>
  <cp:contentType/>
  <cp:contentStatus/>
</cp:coreProperties>
</file>